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drawings/drawing2.xml" ContentType="application/vnd.openxmlformats-officedocument.drawing+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drawings/drawing4.xml" ContentType="application/vnd.openxmlformats-officedocument.drawing+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5.xml" ContentType="application/vnd.openxmlformats-officedocument.drawing+xml"/>
  <Override PartName="/xl/charts/chart11.xml" ContentType="application/vnd.openxmlformats-officedocument.drawingml.chart+xml"/>
  <Override PartName="/xl/charts/style11.xml" ContentType="application/vnd.ms-office.chartstyle+xml"/>
  <Override PartName="/xl/charts/colors11.xml" ContentType="application/vnd.ms-office.chartcolorstyle+xml"/>
  <Override PartName="/xl/drawings/drawing6.xml" ContentType="application/vnd.openxmlformats-officedocument.drawing+xml"/>
  <Override PartName="/xl/charts/chart12.xml" ContentType="application/vnd.openxmlformats-officedocument.drawingml.chart+xml"/>
  <Override PartName="/xl/charts/style12.xml" ContentType="application/vnd.ms-office.chartstyle+xml"/>
  <Override PartName="/xl/charts/colors12.xml" ContentType="application/vnd.ms-office.chartcolorstyle+xml"/>
  <Override PartName="/xl/charts/chart13.xml" ContentType="application/vnd.openxmlformats-officedocument.drawingml.chart+xml"/>
  <Override PartName="/xl/charts/style13.xml" ContentType="application/vnd.ms-office.chartstyle+xml"/>
  <Override PartName="/xl/charts/colors13.xml" ContentType="application/vnd.ms-office.chartcolorstyle+xml"/>
  <Override PartName="/xl/charts/chart14.xml" ContentType="application/vnd.openxmlformats-officedocument.drawingml.chart+xml"/>
  <Override PartName="/xl/charts/style14.xml" ContentType="application/vnd.ms-office.chartstyle+xml"/>
  <Override PartName="/xl/charts/colors14.xml" ContentType="application/vnd.ms-office.chartcolorstyle+xml"/>
  <Override PartName="/xl/drawings/drawing7.xml" ContentType="application/vnd.openxmlformats-officedocument.drawing+xml"/>
  <Override PartName="/xl/charts/chart15.xml" ContentType="application/vnd.openxmlformats-officedocument.drawingml.chart+xml"/>
  <Override PartName="/xl/charts/style15.xml" ContentType="application/vnd.ms-office.chartstyle+xml"/>
  <Override PartName="/xl/charts/colors15.xml" ContentType="application/vnd.ms-office.chartcolorstyle+xml"/>
  <Override PartName="/xl/charts/chart16.xml" ContentType="application/vnd.openxmlformats-officedocument.drawingml.chart+xml"/>
  <Override PartName="/xl/charts/style16.xml" ContentType="application/vnd.ms-office.chartstyle+xml"/>
  <Override PartName="/xl/charts/colors16.xml" ContentType="application/vnd.ms-office.chartcolorstyle+xml"/>
  <Override PartName="/xl/charts/chart17.xml" ContentType="application/vnd.openxmlformats-officedocument.drawingml.chart+xml"/>
  <Override PartName="/xl/charts/style17.xml" ContentType="application/vnd.ms-office.chartstyle+xml"/>
  <Override PartName="/xl/charts/colors17.xml" ContentType="application/vnd.ms-office.chartcolorstyle+xml"/>
  <Override PartName="/xl/drawings/drawing8.xml" ContentType="application/vnd.openxmlformats-officedocument.drawing+xml"/>
  <Override PartName="/xl/charts/chart18.xml" ContentType="application/vnd.openxmlformats-officedocument.drawingml.chart+xml"/>
  <Override PartName="/xl/charts/style18.xml" ContentType="application/vnd.ms-office.chartstyle+xml"/>
  <Override PartName="/xl/charts/colors18.xml" ContentType="application/vnd.ms-office.chartcolorstyle+xml"/>
  <Override PartName="/xl/charts/chart19.xml" ContentType="application/vnd.openxmlformats-officedocument.drawingml.chart+xml"/>
  <Override PartName="/xl/charts/style19.xml" ContentType="application/vnd.ms-office.chartstyle+xml"/>
  <Override PartName="/xl/charts/colors19.xml" ContentType="application/vnd.ms-office.chartcolorstyle+xml"/>
  <Override PartName="/xl/charts/chart20.xml" ContentType="application/vnd.openxmlformats-officedocument.drawingml.chart+xml"/>
  <Override PartName="/xl/charts/style20.xml" ContentType="application/vnd.ms-office.chartstyle+xml"/>
  <Override PartName="/xl/charts/colors20.xml" ContentType="application/vnd.ms-office.chartcolorstyle+xml"/>
  <Override PartName="/xl/drawings/drawing9.xml" ContentType="application/vnd.openxmlformats-officedocument.drawing+xml"/>
  <Override PartName="/xl/charts/chart21.xml" ContentType="application/vnd.openxmlformats-officedocument.drawingml.chart+xml"/>
  <Override PartName="/xl/charts/style21.xml" ContentType="application/vnd.ms-office.chartstyle+xml"/>
  <Override PartName="/xl/charts/colors21.xml" ContentType="application/vnd.ms-office.chartcolorstyle+xml"/>
  <Override PartName="/xl/charts/chart22.xml" ContentType="application/vnd.openxmlformats-officedocument.drawingml.chart+xml"/>
  <Override PartName="/xl/charts/style22.xml" ContentType="application/vnd.ms-office.chartstyle+xml"/>
  <Override PartName="/xl/charts/colors22.xml" ContentType="application/vnd.ms-office.chartcolorstyle+xml"/>
  <Override PartName="/xl/charts/chart23.xml" ContentType="application/vnd.openxmlformats-officedocument.drawingml.chart+xml"/>
  <Override PartName="/xl/charts/style23.xml" ContentType="application/vnd.ms-office.chartstyle+xml"/>
  <Override PartName="/xl/charts/colors23.xml" ContentType="application/vnd.ms-office.chartcolorstyle+xml"/>
  <Override PartName="/xl/drawings/drawing10.xml" ContentType="application/vnd.openxmlformats-officedocument.drawing+xml"/>
  <Override PartName="/xl/charts/chart24.xml" ContentType="application/vnd.openxmlformats-officedocument.drawingml.chart+xml"/>
  <Override PartName="/xl/charts/style24.xml" ContentType="application/vnd.ms-office.chartstyle+xml"/>
  <Override PartName="/xl/charts/colors24.xml" ContentType="application/vnd.ms-office.chartcolorstyle+xml"/>
  <Override PartName="/xl/charts/chart25.xml" ContentType="application/vnd.openxmlformats-officedocument.drawingml.chart+xml"/>
  <Override PartName="/xl/charts/style25.xml" ContentType="application/vnd.ms-office.chartstyle+xml"/>
  <Override PartName="/xl/charts/colors25.xml" ContentType="application/vnd.ms-office.chartcolorstyle+xml"/>
  <Override PartName="/xl/charts/chart26.xml" ContentType="application/vnd.openxmlformats-officedocument.drawingml.chart+xml"/>
  <Override PartName="/xl/charts/style26.xml" ContentType="application/vnd.ms-office.chartstyle+xml"/>
  <Override PartName="/xl/charts/colors26.xml" ContentType="application/vnd.ms-office.chartcolorstyle+xml"/>
  <Override PartName="/xl/drawings/drawing11.xml" ContentType="application/vnd.openxmlformats-officedocument.drawing+xml"/>
  <Override PartName="/xl/charts/chart27.xml" ContentType="application/vnd.openxmlformats-officedocument.drawingml.chart+xml"/>
  <Override PartName="/xl/charts/style27.xml" ContentType="application/vnd.ms-office.chartstyle+xml"/>
  <Override PartName="/xl/charts/colors27.xml" ContentType="application/vnd.ms-office.chartcolorstyle+xml"/>
  <Override PartName="/xl/charts/chart28.xml" ContentType="application/vnd.openxmlformats-officedocument.drawingml.chart+xml"/>
  <Override PartName="/xl/charts/style28.xml" ContentType="application/vnd.ms-office.chartstyle+xml"/>
  <Override PartName="/xl/charts/colors28.xml" ContentType="application/vnd.ms-office.chartcolorstyle+xml"/>
  <Override PartName="/xl/charts/chart29.xml" ContentType="application/vnd.openxmlformats-officedocument.drawingml.chart+xml"/>
  <Override PartName="/xl/charts/style29.xml" ContentType="application/vnd.ms-office.chartstyle+xml"/>
  <Override PartName="/xl/charts/colors29.xml" ContentType="application/vnd.ms-office.chartcolorstyle+xml"/>
  <Override PartName="/xl/drawings/drawing12.xml" ContentType="application/vnd.openxmlformats-officedocument.drawing+xml"/>
  <Override PartName="/xl/charts/chart30.xml" ContentType="application/vnd.openxmlformats-officedocument.drawingml.chart+xml"/>
  <Override PartName="/xl/charts/style30.xml" ContentType="application/vnd.ms-office.chartstyle+xml"/>
  <Override PartName="/xl/charts/colors30.xml" ContentType="application/vnd.ms-office.chartcolorstyle+xml"/>
  <Override PartName="/xl/charts/chart31.xml" ContentType="application/vnd.openxmlformats-officedocument.drawingml.chart+xml"/>
  <Override PartName="/xl/charts/style31.xml" ContentType="application/vnd.ms-office.chartstyle+xml"/>
  <Override PartName="/xl/charts/colors31.xml" ContentType="application/vnd.ms-office.chartcolorstyle+xml"/>
  <Override PartName="/xl/charts/chart32.xml" ContentType="application/vnd.openxmlformats-officedocument.drawingml.chart+xml"/>
  <Override PartName="/xl/charts/style32.xml" ContentType="application/vnd.ms-office.chartstyle+xml"/>
  <Override PartName="/xl/charts/colors32.xml" ContentType="application/vnd.ms-office.chartcolorstyle+xml"/>
  <Override PartName="/xl/drawings/drawing13.xml" ContentType="application/vnd.openxmlformats-officedocument.drawing+xml"/>
  <Override PartName="/xl/charts/chart33.xml" ContentType="application/vnd.openxmlformats-officedocument.drawingml.chart+xml"/>
  <Override PartName="/xl/charts/style33.xml" ContentType="application/vnd.ms-office.chartstyle+xml"/>
  <Override PartName="/xl/charts/colors33.xml" ContentType="application/vnd.ms-office.chartcolorstyle+xml"/>
  <Override PartName="/xl/charts/chart34.xml" ContentType="application/vnd.openxmlformats-officedocument.drawingml.chart+xml"/>
  <Override PartName="/xl/charts/style34.xml" ContentType="application/vnd.ms-office.chartstyle+xml"/>
  <Override PartName="/xl/charts/colors34.xml" ContentType="application/vnd.ms-office.chartcolorstyle+xml"/>
  <Override PartName="/xl/charts/chart35.xml" ContentType="application/vnd.openxmlformats-officedocument.drawingml.chart+xml"/>
  <Override PartName="/xl/charts/style35.xml" ContentType="application/vnd.ms-office.chartstyle+xml"/>
  <Override PartName="/xl/charts/colors35.xml" ContentType="application/vnd.ms-office.chartcolorstyle+xml"/>
  <Override PartName="/xl/drawings/drawing14.xml" ContentType="application/vnd.openxmlformats-officedocument.drawing+xml"/>
  <Override PartName="/xl/charts/chart36.xml" ContentType="application/vnd.openxmlformats-officedocument.drawingml.chart+xml"/>
  <Override PartName="/xl/charts/style36.xml" ContentType="application/vnd.ms-office.chartstyle+xml"/>
  <Override PartName="/xl/charts/colors36.xml" ContentType="application/vnd.ms-office.chartcolorstyle+xml"/>
  <Override PartName="/xl/charts/chart37.xml" ContentType="application/vnd.openxmlformats-officedocument.drawingml.chart+xml"/>
  <Override PartName="/xl/charts/style37.xml" ContentType="application/vnd.ms-office.chartstyle+xml"/>
  <Override PartName="/xl/charts/colors37.xml" ContentType="application/vnd.ms-office.chartcolorstyle+xml"/>
  <Override PartName="/xl/charts/chart38.xml" ContentType="application/vnd.openxmlformats-officedocument.drawingml.chart+xml"/>
  <Override PartName="/xl/charts/style38.xml" ContentType="application/vnd.ms-office.chartstyle+xml"/>
  <Override PartName="/xl/charts/colors38.xml" ContentType="application/vnd.ms-office.chartcolorstyle+xml"/>
  <Override PartName="/xl/drawings/drawing15.xml" ContentType="application/vnd.openxmlformats-officedocument.drawing+xml"/>
  <Override PartName="/xl/charts/chart39.xml" ContentType="application/vnd.openxmlformats-officedocument.drawingml.chart+xml"/>
  <Override PartName="/xl/charts/style39.xml" ContentType="application/vnd.ms-office.chartstyle+xml"/>
  <Override PartName="/xl/charts/colors39.xml" ContentType="application/vnd.ms-office.chartcolorstyle+xml"/>
  <Override PartName="/xl/charts/chart40.xml" ContentType="application/vnd.openxmlformats-officedocument.drawingml.chart+xml"/>
  <Override PartName="/xl/charts/style40.xml" ContentType="application/vnd.ms-office.chartstyle+xml"/>
  <Override PartName="/xl/charts/colors40.xml" ContentType="application/vnd.ms-office.chartcolorstyle+xml"/>
  <Override PartName="/xl/charts/chart41.xml" ContentType="application/vnd.openxmlformats-officedocument.drawingml.chart+xml"/>
  <Override PartName="/xl/charts/style41.xml" ContentType="application/vnd.ms-office.chartstyle+xml"/>
  <Override PartName="/xl/charts/colors41.xml" ContentType="application/vnd.ms-office.chartcolorstyle+xml"/>
  <Override PartName="/xl/charts/chart42.xml" ContentType="application/vnd.openxmlformats-officedocument.drawingml.chart+xml"/>
  <Override PartName="/xl/charts/style42.xml" ContentType="application/vnd.ms-office.chartstyle+xml"/>
  <Override PartName="/xl/charts/colors42.xml" ContentType="application/vnd.ms-office.chartcolorstyle+xml"/>
  <Override PartName="/xl/drawings/drawing16.xml" ContentType="application/vnd.openxmlformats-officedocument.drawing+xml"/>
  <Override PartName="/xl/charts/chart43.xml" ContentType="application/vnd.openxmlformats-officedocument.drawingml.chart+xml"/>
  <Override PartName="/xl/charts/style43.xml" ContentType="application/vnd.ms-office.chartstyle+xml"/>
  <Override PartName="/xl/charts/colors43.xml" ContentType="application/vnd.ms-office.chartcolorsty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defaultThemeVersion="166925"/>
  <mc:AlternateContent xmlns:mc="http://schemas.openxmlformats.org/markup-compatibility/2006">
    <mc:Choice Requires="x15">
      <x15ac:absPath xmlns:x15ac="http://schemas.microsoft.com/office/spreadsheetml/2010/11/ac" url="C:\Users\gkamwithi\Desktop\Addendum Evidence\"/>
    </mc:Choice>
  </mc:AlternateContent>
  <xr:revisionPtr revIDLastSave="0" documentId="8_{54EB56EB-30B7-4228-9A64-1791405684AE}" xr6:coauthVersionLast="47" xr6:coauthVersionMax="47" xr10:uidLastSave="{00000000-0000-0000-0000-000000000000}"/>
  <bookViews>
    <workbookView xWindow="-110" yWindow="-110" windowWidth="25820" windowHeight="14020" tabRatio="881" activeTab="1" xr2:uid="{C9C0E1D1-25E3-418D-9814-AB7396A8A594}"/>
  </bookViews>
  <sheets>
    <sheet name="Applicant Graphs with Scenarios" sheetId="1" r:id="rId1"/>
    <sheet name="Total Hours with Scenarios" sheetId="2" r:id="rId2"/>
    <sheet name="Hours Scenarios by HS stat" sheetId="3" r:id="rId3"/>
    <sheet name="Hrs Scenarios by Minoritised" sheetId="4" r:id="rId4"/>
    <sheet name="Total Fall Hours with Scenarios" sheetId="8" r:id="rId5"/>
    <sheet name="Fall Hours Scenarios by HS stat" sheetId="11" r:id="rId6"/>
    <sheet name="FA Hrs Scenarios by Minoritised" sheetId="12" r:id="rId7"/>
    <sheet name="Compl Hrs Rates with Scenanario" sheetId="19" r:id="rId8"/>
    <sheet name="ComplHours Scenarios by HS stat" sheetId="17" r:id="rId9"/>
    <sheet name="ComplHours Scen-Minoritised" sheetId="18" r:id="rId10"/>
    <sheet name="SP Retn All Stu with Scenarios" sheetId="5" r:id="rId11"/>
    <sheet name="FA Retn All Stu with Scenarios" sheetId="6" r:id="rId12"/>
    <sheet name="SP Retn NEW stu w Scenarios" sheetId="15" r:id="rId13"/>
    <sheet name="FA Retn NEW stu w Scenarios" sheetId="16" r:id="rId14"/>
    <sheet name="Hours Success Points Scenarios" sheetId="7" r:id="rId15"/>
    <sheet name="Transfers (SSI based) w scenari" sheetId="14" r:id="rId16"/>
  </sheets>
  <definedNames>
    <definedName name="_T1" localSheetId="11">#REF!</definedName>
    <definedName name="_T1" localSheetId="13">#REF!</definedName>
    <definedName name="_T1" localSheetId="10">#REF!</definedName>
    <definedName name="_T1" localSheetId="12">#REF!</definedName>
    <definedName name="_T1">#REF!</definedName>
    <definedName name="at_risk_by_factor_model1" localSheetId="11">#REF!</definedName>
    <definedName name="at_risk_by_factor_model1" localSheetId="13">#REF!</definedName>
    <definedName name="at_risk_by_factor_model1" localSheetId="10">#REF!</definedName>
    <definedName name="at_risk_by_factor_model1" localSheetId="12">#REF!</definedName>
    <definedName name="at_risk_by_factor_model1">#REF!</definedName>
    <definedName name="_xlnm.Print_Area" localSheetId="4">'Total Fall Hours with Scenarios'!$A$1:$K$28</definedName>
    <definedName name="_xlnm.Print_Area" localSheetId="1">'Total Hours with Scenarios'!$A$1:$K$28</definedName>
    <definedName name="_xlnm.Print_Titles" localSheetId="0">'Applicant Graphs with Scenarios'!$1:$1</definedName>
    <definedName name="_xlnm.Print_Titles" localSheetId="7">'Compl Hrs Rates with Scenanario'!$1:$1</definedName>
    <definedName name="_xlnm.Print_Titles" localSheetId="11">'FA Retn All Stu with Scenarios'!$1:$1</definedName>
    <definedName name="_xlnm.Print_Titles" localSheetId="13">'FA Retn NEW stu w Scenarios'!$1:$1</definedName>
    <definedName name="_xlnm.Print_Titles" localSheetId="10">'SP Retn All Stu with Scenarios'!$1:$1</definedName>
    <definedName name="_xlnm.Print_Titles" localSheetId="12">'SP Retn NEW stu w Scenarios'!$1:$1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59" i="19" l="1"/>
  <c r="D59" i="19" s="1"/>
  <c r="C60" i="19"/>
  <c r="E60" i="19" s="1"/>
  <c r="C61" i="19"/>
  <c r="E61" i="19" s="1"/>
  <c r="C62" i="19"/>
  <c r="E62" i="19" s="1"/>
  <c r="C58" i="19"/>
  <c r="D58" i="19" s="1"/>
  <c r="C36" i="19"/>
  <c r="D36" i="19" s="1"/>
  <c r="C37" i="19"/>
  <c r="E37" i="19" s="1"/>
  <c r="D37" i="19"/>
  <c r="C38" i="19"/>
  <c r="E38" i="19" s="1"/>
  <c r="C39" i="19"/>
  <c r="D39" i="19" s="1"/>
  <c r="D40" i="19" s="1"/>
  <c r="D41" i="19" s="1"/>
  <c r="D42" i="19" s="1"/>
  <c r="E39" i="19"/>
  <c r="E40" i="19" s="1"/>
  <c r="E41" i="19" s="1"/>
  <c r="E42" i="19" s="1"/>
  <c r="C35" i="19"/>
  <c r="C56" i="19"/>
  <c r="C33" i="19"/>
  <c r="C14" i="19"/>
  <c r="E14" i="19" s="1"/>
  <c r="C15" i="19"/>
  <c r="E15" i="19" s="1"/>
  <c r="C16" i="19"/>
  <c r="D16" i="19" s="1"/>
  <c r="C17" i="19"/>
  <c r="E17" i="19" s="1"/>
  <c r="E18" i="19" s="1"/>
  <c r="E19" i="19" s="1"/>
  <c r="E20" i="19" s="1"/>
  <c r="C13" i="19"/>
  <c r="E13" i="19" s="1"/>
  <c r="E59" i="19"/>
  <c r="E58" i="19"/>
  <c r="E57" i="19"/>
  <c r="D57" i="19"/>
  <c r="E35" i="19"/>
  <c r="D35" i="19"/>
  <c r="E34" i="19"/>
  <c r="D34" i="19"/>
  <c r="D15" i="19"/>
  <c r="E12" i="19"/>
  <c r="D12" i="19"/>
  <c r="D8" i="19"/>
  <c r="E65" i="19" s="1"/>
  <c r="D7" i="19"/>
  <c r="D6" i="19"/>
  <c r="D5" i="19"/>
  <c r="D4" i="19"/>
  <c r="H2" i="19"/>
  <c r="L18" i="18"/>
  <c r="W18" i="18" s="1"/>
  <c r="L17" i="18"/>
  <c r="W17" i="18" s="1"/>
  <c r="M16" i="18"/>
  <c r="L16" i="18"/>
  <c r="E16" i="18"/>
  <c r="C16" i="18"/>
  <c r="X15" i="18"/>
  <c r="O15" i="18"/>
  <c r="N15" i="18"/>
  <c r="Y15" i="18" s="1"/>
  <c r="L15" i="18"/>
  <c r="W15" i="18" s="1"/>
  <c r="E15" i="18"/>
  <c r="D15" i="18"/>
  <c r="X14" i="18"/>
  <c r="O14" i="18"/>
  <c r="N14" i="18"/>
  <c r="L14" i="18"/>
  <c r="W14" i="18" s="1"/>
  <c r="E14" i="18"/>
  <c r="D14" i="18"/>
  <c r="X13" i="18"/>
  <c r="O13" i="18"/>
  <c r="N13" i="18"/>
  <c r="L13" i="18"/>
  <c r="W13" i="18" s="1"/>
  <c r="E13" i="18"/>
  <c r="D13" i="18"/>
  <c r="X12" i="18"/>
  <c r="O12" i="18"/>
  <c r="N12" i="18"/>
  <c r="Y12" i="18" s="1"/>
  <c r="L12" i="18"/>
  <c r="W12" i="18" s="1"/>
  <c r="E12" i="18"/>
  <c r="D12" i="18"/>
  <c r="X11" i="18"/>
  <c r="O11" i="18"/>
  <c r="N11" i="18"/>
  <c r="L11" i="18"/>
  <c r="W11" i="18" s="1"/>
  <c r="E11" i="18"/>
  <c r="D11" i="18"/>
  <c r="O10" i="18"/>
  <c r="N10" i="18"/>
  <c r="M10" i="18"/>
  <c r="E10" i="18"/>
  <c r="D10" i="18"/>
  <c r="C10" i="18"/>
  <c r="D38" i="19" l="1"/>
  <c r="C18" i="19"/>
  <c r="C19" i="19" s="1"/>
  <c r="C20" i="19" s="1"/>
  <c r="D17" i="19"/>
  <c r="D18" i="19" s="1"/>
  <c r="D19" i="19" s="1"/>
  <c r="D20" i="19" s="1"/>
  <c r="E16" i="19"/>
  <c r="D13" i="19"/>
  <c r="D61" i="19"/>
  <c r="D60" i="19"/>
  <c r="D62" i="19"/>
  <c r="E36" i="19"/>
  <c r="D14" i="19"/>
  <c r="E64" i="19"/>
  <c r="D63" i="19"/>
  <c r="C34" i="19"/>
  <c r="C40" i="19"/>
  <c r="C41" i="19" s="1"/>
  <c r="C42" i="19" s="1"/>
  <c r="E63" i="19"/>
  <c r="C65" i="19"/>
  <c r="C12" i="19"/>
  <c r="C57" i="19"/>
  <c r="C64" i="19"/>
  <c r="D65" i="19"/>
  <c r="C63" i="19"/>
  <c r="D64" i="19"/>
  <c r="M17" i="18"/>
  <c r="M18" i="18" s="1"/>
  <c r="X18" i="18" s="1"/>
  <c r="C17" i="18"/>
  <c r="C18" i="18" s="1"/>
  <c r="Y11" i="18"/>
  <c r="Z15" i="18"/>
  <c r="W16" i="18"/>
  <c r="Z12" i="18"/>
  <c r="Y13" i="18"/>
  <c r="X16" i="18"/>
  <c r="Z11" i="18"/>
  <c r="Z13" i="18"/>
  <c r="Y14" i="18"/>
  <c r="D16" i="18"/>
  <c r="N16" i="18"/>
  <c r="E17" i="18"/>
  <c r="Z14" i="18"/>
  <c r="O16" i="18"/>
  <c r="X17" i="18" l="1"/>
  <c r="D17" i="18"/>
  <c r="Y16" i="18"/>
  <c r="N17" i="18"/>
  <c r="Z16" i="18"/>
  <c r="O17" i="18"/>
  <c r="E18" i="18"/>
  <c r="Z17" i="18" l="1"/>
  <c r="O18" i="18"/>
  <c r="D18" i="18"/>
  <c r="Y17" i="18"/>
  <c r="N18" i="18"/>
  <c r="Y18" i="18" l="1"/>
  <c r="Z18" i="18"/>
  <c r="L18" i="17"/>
  <c r="W18" i="17" s="1"/>
  <c r="L17" i="17"/>
  <c r="W17" i="17" s="1"/>
  <c r="M16" i="17"/>
  <c r="L16" i="17"/>
  <c r="W16" i="17" s="1"/>
  <c r="C16" i="17"/>
  <c r="X15" i="17"/>
  <c r="O15" i="17"/>
  <c r="N15" i="17"/>
  <c r="L15" i="17"/>
  <c r="W15" i="17" s="1"/>
  <c r="E15" i="17"/>
  <c r="D15" i="17"/>
  <c r="X14" i="17"/>
  <c r="O14" i="17"/>
  <c r="N14" i="17"/>
  <c r="L14" i="17"/>
  <c r="W14" i="17" s="1"/>
  <c r="E14" i="17"/>
  <c r="D14" i="17"/>
  <c r="X13" i="17"/>
  <c r="O13" i="17"/>
  <c r="N13" i="17"/>
  <c r="L13" i="17"/>
  <c r="E13" i="17"/>
  <c r="D13" i="17"/>
  <c r="X12" i="17"/>
  <c r="O12" i="17"/>
  <c r="N12" i="17"/>
  <c r="L12" i="17"/>
  <c r="W12" i="17" s="1"/>
  <c r="E12" i="17"/>
  <c r="D12" i="17"/>
  <c r="X11" i="17"/>
  <c r="O11" i="17"/>
  <c r="N11" i="17"/>
  <c r="L11" i="17"/>
  <c r="W11" i="17" s="1"/>
  <c r="E11" i="17"/>
  <c r="D11" i="17"/>
  <c r="O10" i="17"/>
  <c r="N10" i="17"/>
  <c r="M10" i="17"/>
  <c r="E10" i="17"/>
  <c r="D10" i="17"/>
  <c r="C10" i="17"/>
  <c r="C62" i="16"/>
  <c r="D62" i="16" s="1"/>
  <c r="B62" i="16"/>
  <c r="C61" i="16"/>
  <c r="D61" i="16" s="1"/>
  <c r="B61" i="16"/>
  <c r="C60" i="16"/>
  <c r="D60" i="16" s="1"/>
  <c r="B60" i="16"/>
  <c r="C59" i="16"/>
  <c r="E59" i="16" s="1"/>
  <c r="B59" i="16"/>
  <c r="C58" i="16"/>
  <c r="D58" i="16" s="1"/>
  <c r="B58" i="16"/>
  <c r="E57" i="16"/>
  <c r="D57" i="16"/>
  <c r="C39" i="16"/>
  <c r="B39" i="16"/>
  <c r="C38" i="16"/>
  <c r="E38" i="16" s="1"/>
  <c r="B38" i="16"/>
  <c r="C37" i="16"/>
  <c r="E37" i="16" s="1"/>
  <c r="B37" i="16"/>
  <c r="C36" i="16"/>
  <c r="E36" i="16" s="1"/>
  <c r="B36" i="16"/>
  <c r="C35" i="16"/>
  <c r="E35" i="16" s="1"/>
  <c r="B35" i="16"/>
  <c r="E34" i="16"/>
  <c r="D34" i="16"/>
  <c r="C15" i="16"/>
  <c r="B15" i="16"/>
  <c r="C14" i="16"/>
  <c r="D14" i="16" s="1"/>
  <c r="B14" i="16"/>
  <c r="C13" i="16"/>
  <c r="D13" i="16" s="1"/>
  <c r="B13" i="16"/>
  <c r="C12" i="16"/>
  <c r="E12" i="16" s="1"/>
  <c r="B12" i="16"/>
  <c r="C11" i="16"/>
  <c r="D11" i="16" s="1"/>
  <c r="B11" i="16"/>
  <c r="E10" i="16"/>
  <c r="D10" i="16"/>
  <c r="B10" i="16"/>
  <c r="E65" i="16"/>
  <c r="H2" i="16"/>
  <c r="C10" i="16" s="1"/>
  <c r="C57" i="15"/>
  <c r="E57" i="15" s="1"/>
  <c r="C56" i="15"/>
  <c r="E56" i="15" s="1"/>
  <c r="C55" i="15"/>
  <c r="D55" i="15" s="1"/>
  <c r="C54" i="15"/>
  <c r="E54" i="15" s="1"/>
  <c r="C53" i="15"/>
  <c r="E53" i="15" s="1"/>
  <c r="E52" i="15"/>
  <c r="D52" i="15"/>
  <c r="C35" i="15"/>
  <c r="E35" i="15" s="1"/>
  <c r="E36" i="15" s="1"/>
  <c r="E37" i="15" s="1"/>
  <c r="E38" i="15" s="1"/>
  <c r="C34" i="15"/>
  <c r="D34" i="15" s="1"/>
  <c r="C33" i="15"/>
  <c r="E33" i="15" s="1"/>
  <c r="C32" i="15"/>
  <c r="D32" i="15" s="1"/>
  <c r="C31" i="15"/>
  <c r="E31" i="15" s="1"/>
  <c r="E30" i="15"/>
  <c r="D30" i="15"/>
  <c r="C15" i="15"/>
  <c r="B15" i="15"/>
  <c r="C14" i="15"/>
  <c r="D14" i="15" s="1"/>
  <c r="B14" i="15"/>
  <c r="C13" i="15"/>
  <c r="D13" i="15" s="1"/>
  <c r="B13" i="15"/>
  <c r="C12" i="15"/>
  <c r="D12" i="15" s="1"/>
  <c r="B12" i="15"/>
  <c r="C11" i="15"/>
  <c r="D11" i="15" s="1"/>
  <c r="B11" i="15"/>
  <c r="E10" i="15"/>
  <c r="D10" i="15"/>
  <c r="B10" i="15"/>
  <c r="E60" i="15"/>
  <c r="H2" i="15"/>
  <c r="C52" i="15" s="1"/>
  <c r="C18" i="14"/>
  <c r="E17" i="14"/>
  <c r="D17" i="14"/>
  <c r="D18" i="14" s="1"/>
  <c r="E16" i="14"/>
  <c r="D16" i="14"/>
  <c r="E15" i="14"/>
  <c r="D15" i="14"/>
  <c r="E14" i="14"/>
  <c r="D14" i="14"/>
  <c r="E13" i="14"/>
  <c r="D13" i="14"/>
  <c r="E12" i="14"/>
  <c r="D12" i="14"/>
  <c r="C12" i="14"/>
  <c r="J2" i="14"/>
  <c r="M17" i="17" l="1"/>
  <c r="W13" i="17"/>
  <c r="C16" i="16"/>
  <c r="C17" i="16" s="1"/>
  <c r="C18" i="16" s="1"/>
  <c r="D54" i="15"/>
  <c r="O16" i="17"/>
  <c r="E16" i="17"/>
  <c r="Z16" i="17" s="1"/>
  <c r="C17" i="17"/>
  <c r="Y11" i="17"/>
  <c r="Z11" i="17"/>
  <c r="Y12" i="17"/>
  <c r="Z15" i="17"/>
  <c r="Z12" i="17"/>
  <c r="Y13" i="17"/>
  <c r="X16" i="17"/>
  <c r="Z14" i="17"/>
  <c r="Y15" i="17"/>
  <c r="Z13" i="17"/>
  <c r="Y14" i="17"/>
  <c r="D16" i="17"/>
  <c r="N16" i="17"/>
  <c r="E63" i="16"/>
  <c r="C65" i="16"/>
  <c r="C34" i="16"/>
  <c r="C40" i="16"/>
  <c r="C41" i="16" s="1"/>
  <c r="C42" i="16" s="1"/>
  <c r="E64" i="16"/>
  <c r="C57" i="16"/>
  <c r="D63" i="16"/>
  <c r="C30" i="15"/>
  <c r="C10" i="15"/>
  <c r="C16" i="15"/>
  <c r="C17" i="15" s="1"/>
  <c r="C18" i="15" s="1"/>
  <c r="E32" i="15"/>
  <c r="D35" i="15"/>
  <c r="D36" i="15" s="1"/>
  <c r="D37" i="15" s="1"/>
  <c r="D38" i="15" s="1"/>
  <c r="D31" i="15"/>
  <c r="E55" i="15"/>
  <c r="D12" i="16"/>
  <c r="D35" i="16"/>
  <c r="D36" i="16"/>
  <c r="D37" i="16"/>
  <c r="D38" i="16"/>
  <c r="D39" i="16"/>
  <c r="D40" i="16" s="1"/>
  <c r="D41" i="16" s="1"/>
  <c r="D42" i="16" s="1"/>
  <c r="D59" i="16"/>
  <c r="E11" i="16"/>
  <c r="E13" i="16"/>
  <c r="E14" i="16"/>
  <c r="E15" i="16"/>
  <c r="E16" i="16" s="1"/>
  <c r="E17" i="16" s="1"/>
  <c r="E18" i="16" s="1"/>
  <c r="E58" i="16"/>
  <c r="E60" i="16"/>
  <c r="E61" i="16"/>
  <c r="E62" i="16"/>
  <c r="C64" i="16"/>
  <c r="D65" i="16"/>
  <c r="D15" i="16"/>
  <c r="D16" i="16" s="1"/>
  <c r="D17" i="16" s="1"/>
  <c r="D18" i="16" s="1"/>
  <c r="E39" i="16"/>
  <c r="E40" i="16" s="1"/>
  <c r="E41" i="16" s="1"/>
  <c r="E42" i="16" s="1"/>
  <c r="C63" i="16"/>
  <c r="D64" i="16"/>
  <c r="E11" i="15"/>
  <c r="E12" i="15"/>
  <c r="E13" i="15"/>
  <c r="E14" i="15"/>
  <c r="E15" i="15"/>
  <c r="E16" i="15" s="1"/>
  <c r="E17" i="15" s="1"/>
  <c r="E18" i="15" s="1"/>
  <c r="D15" i="15"/>
  <c r="D16" i="15" s="1"/>
  <c r="D17" i="15" s="1"/>
  <c r="D18" i="15" s="1"/>
  <c r="D33" i="15"/>
  <c r="E34" i="15"/>
  <c r="C36" i="15"/>
  <c r="C37" i="15" s="1"/>
  <c r="C38" i="15" s="1"/>
  <c r="D58" i="15"/>
  <c r="E59" i="15"/>
  <c r="D53" i="15"/>
  <c r="D57" i="15"/>
  <c r="E58" i="15"/>
  <c r="C60" i="15"/>
  <c r="D56" i="15"/>
  <c r="C59" i="15"/>
  <c r="D60" i="15"/>
  <c r="C58" i="15"/>
  <c r="D59" i="15"/>
  <c r="D19" i="14"/>
  <c r="E18" i="14"/>
  <c r="C19" i="14"/>
  <c r="E17" i="17" l="1"/>
  <c r="X17" i="17"/>
  <c r="O17" i="17"/>
  <c r="Z17" i="17" s="1"/>
  <c r="M18" i="17"/>
  <c r="C18" i="17"/>
  <c r="E18" i="17"/>
  <c r="Y16" i="17"/>
  <c r="N17" i="17"/>
  <c r="D17" i="17"/>
  <c r="D20" i="14"/>
  <c r="C20" i="14"/>
  <c r="E19" i="14"/>
  <c r="O18" i="17" l="1"/>
  <c r="X18" i="17"/>
  <c r="Y17" i="17"/>
  <c r="N18" i="17"/>
  <c r="D18" i="17"/>
  <c r="E20" i="14"/>
  <c r="Z18" i="17" l="1"/>
  <c r="Y18" i="17"/>
  <c r="W18" i="12"/>
  <c r="L18" i="12"/>
  <c r="W17" i="12"/>
  <c r="L17" i="12"/>
  <c r="W16" i="12"/>
  <c r="M16" i="12"/>
  <c r="M17" i="12" s="1"/>
  <c r="M18" i="12" s="1"/>
  <c r="L16" i="12"/>
  <c r="C16" i="12"/>
  <c r="X15" i="12"/>
  <c r="W15" i="12"/>
  <c r="O15" i="12"/>
  <c r="N15" i="12"/>
  <c r="Y15" i="12" s="1"/>
  <c r="L15" i="12"/>
  <c r="E15" i="12"/>
  <c r="E16" i="12" s="1"/>
  <c r="D15" i="12"/>
  <c r="X14" i="12"/>
  <c r="W14" i="12"/>
  <c r="O14" i="12"/>
  <c r="N14" i="12"/>
  <c r="L14" i="12"/>
  <c r="E14" i="12"/>
  <c r="D14" i="12"/>
  <c r="X13" i="12"/>
  <c r="W13" i="12"/>
  <c r="O13" i="12"/>
  <c r="N13" i="12"/>
  <c r="L13" i="12"/>
  <c r="E13" i="12"/>
  <c r="D13" i="12"/>
  <c r="X12" i="12"/>
  <c r="W12" i="12"/>
  <c r="O12" i="12"/>
  <c r="N12" i="12"/>
  <c r="L12" i="12"/>
  <c r="E12" i="12"/>
  <c r="D12" i="12"/>
  <c r="X11" i="12"/>
  <c r="W11" i="12"/>
  <c r="O11" i="12"/>
  <c r="N11" i="12"/>
  <c r="L11" i="12"/>
  <c r="E11" i="12"/>
  <c r="D11" i="12"/>
  <c r="O10" i="12"/>
  <c r="N10" i="12"/>
  <c r="M10" i="12"/>
  <c r="E10" i="12"/>
  <c r="D10" i="12"/>
  <c r="C10" i="12"/>
  <c r="L18" i="11"/>
  <c r="L17" i="11"/>
  <c r="M16" i="11"/>
  <c r="L16" i="11"/>
  <c r="C16" i="11"/>
  <c r="X15" i="11"/>
  <c r="O15" i="11"/>
  <c r="N15" i="11"/>
  <c r="L15" i="11"/>
  <c r="W15" i="11" s="1"/>
  <c r="E15" i="11"/>
  <c r="D15" i="11"/>
  <c r="D16" i="11" s="1"/>
  <c r="D17" i="11" s="1"/>
  <c r="X14" i="11"/>
  <c r="O14" i="11"/>
  <c r="N14" i="11"/>
  <c r="L14" i="11"/>
  <c r="E14" i="11"/>
  <c r="D14" i="11"/>
  <c r="X13" i="11"/>
  <c r="O13" i="11"/>
  <c r="N13" i="11"/>
  <c r="L13" i="11"/>
  <c r="E13" i="11"/>
  <c r="D13" i="11"/>
  <c r="X12" i="11"/>
  <c r="O12" i="11"/>
  <c r="N12" i="11"/>
  <c r="L12" i="11"/>
  <c r="W12" i="11" s="1"/>
  <c r="E12" i="11"/>
  <c r="D12" i="11"/>
  <c r="X11" i="11"/>
  <c r="O11" i="11"/>
  <c r="Z11" i="11" s="1"/>
  <c r="N11" i="11"/>
  <c r="L11" i="11"/>
  <c r="W11" i="11" s="1"/>
  <c r="E11" i="11"/>
  <c r="D11" i="11"/>
  <c r="O10" i="11"/>
  <c r="N10" i="11"/>
  <c r="M10" i="11"/>
  <c r="E10" i="11"/>
  <c r="D10" i="11"/>
  <c r="C10" i="11"/>
  <c r="W12" i="4"/>
  <c r="W13" i="4"/>
  <c r="W14" i="4"/>
  <c r="W15" i="4"/>
  <c r="W16" i="4"/>
  <c r="W17" i="4"/>
  <c r="W18" i="4"/>
  <c r="W11" i="4"/>
  <c r="L12" i="4"/>
  <c r="L13" i="4"/>
  <c r="L14" i="4"/>
  <c r="L15" i="4"/>
  <c r="L16" i="4"/>
  <c r="L17" i="4"/>
  <c r="L18" i="4"/>
  <c r="L11" i="4"/>
  <c r="X14" i="3"/>
  <c r="X15" i="3"/>
  <c r="X16" i="3"/>
  <c r="X17" i="3"/>
  <c r="X13" i="3"/>
  <c r="L14" i="3"/>
  <c r="W14" i="3" s="1"/>
  <c r="L15" i="3"/>
  <c r="W15" i="3" s="1"/>
  <c r="L16" i="3"/>
  <c r="W16" i="3" s="1"/>
  <c r="L17" i="3"/>
  <c r="W17" i="3" s="1"/>
  <c r="L18" i="3"/>
  <c r="W18" i="3" s="1"/>
  <c r="L19" i="3"/>
  <c r="W19" i="3" s="1"/>
  <c r="L20" i="3"/>
  <c r="W20" i="3" s="1"/>
  <c r="L13" i="3"/>
  <c r="W13" i="3" s="1"/>
  <c r="E17" i="8"/>
  <c r="D17" i="8"/>
  <c r="E16" i="8"/>
  <c r="D16" i="8"/>
  <c r="E15" i="8"/>
  <c r="D15" i="8"/>
  <c r="E14" i="8"/>
  <c r="D14" i="8"/>
  <c r="E13" i="8"/>
  <c r="D13" i="8"/>
  <c r="E12" i="8"/>
  <c r="D12" i="8"/>
  <c r="J2" i="8"/>
  <c r="C18" i="8" s="1"/>
  <c r="C10" i="7"/>
  <c r="D10" i="7"/>
  <c r="E10" i="7"/>
  <c r="M10" i="7"/>
  <c r="N10" i="7"/>
  <c r="O10" i="7"/>
  <c r="W10" i="7"/>
  <c r="X10" i="7"/>
  <c r="Y10" i="7"/>
  <c r="D11" i="7"/>
  <c r="E11" i="7"/>
  <c r="L11" i="7"/>
  <c r="N11" i="7"/>
  <c r="O11" i="7"/>
  <c r="V11" i="7"/>
  <c r="X11" i="7"/>
  <c r="AI11" i="7" s="1"/>
  <c r="Y11" i="7"/>
  <c r="AG11" i="7"/>
  <c r="AH11" i="7"/>
  <c r="D12" i="7"/>
  <c r="E12" i="7"/>
  <c r="L12" i="7"/>
  <c r="N12" i="7"/>
  <c r="AI12" i="7" s="1"/>
  <c r="O12" i="7"/>
  <c r="V12" i="7"/>
  <c r="X12" i="7"/>
  <c r="Y12" i="7"/>
  <c r="AG12" i="7"/>
  <c r="AH12" i="7"/>
  <c r="D13" i="7"/>
  <c r="AI13" i="7" s="1"/>
  <c r="E13" i="7"/>
  <c r="L13" i="7"/>
  <c r="N13" i="7"/>
  <c r="O13" i="7"/>
  <c r="AJ13" i="7" s="1"/>
  <c r="V13" i="7"/>
  <c r="X13" i="7"/>
  <c r="Y13" i="7"/>
  <c r="AG13" i="7"/>
  <c r="AH13" i="7"/>
  <c r="D14" i="7"/>
  <c r="E14" i="7"/>
  <c r="AJ14" i="7" s="1"/>
  <c r="L14" i="7"/>
  <c r="N14" i="7"/>
  <c r="O14" i="7"/>
  <c r="V14" i="7"/>
  <c r="X14" i="7"/>
  <c r="AI14" i="7" s="1"/>
  <c r="Y14" i="7"/>
  <c r="AG14" i="7"/>
  <c r="AH14" i="7"/>
  <c r="D15" i="7"/>
  <c r="E15" i="7"/>
  <c r="L15" i="7"/>
  <c r="N15" i="7"/>
  <c r="N16" i="7" s="1"/>
  <c r="N17" i="7" s="1"/>
  <c r="N18" i="7" s="1"/>
  <c r="O15" i="7"/>
  <c r="V15" i="7"/>
  <c r="X15" i="7"/>
  <c r="Y15" i="7"/>
  <c r="Y16" i="7" s="1"/>
  <c r="AG15" i="7"/>
  <c r="AH15" i="7"/>
  <c r="AJ15" i="7"/>
  <c r="C16" i="7"/>
  <c r="C17" i="7" s="1"/>
  <c r="C18" i="7" s="1"/>
  <c r="D16" i="7"/>
  <c r="E16" i="7"/>
  <c r="L16" i="7"/>
  <c r="M16" i="7"/>
  <c r="M17" i="7" s="1"/>
  <c r="M18" i="7" s="1"/>
  <c r="O16" i="7"/>
  <c r="O17" i="7" s="1"/>
  <c r="V16" i="7"/>
  <c r="W16" i="7"/>
  <c r="W17" i="7" s="1"/>
  <c r="W18" i="7" s="1"/>
  <c r="AH18" i="7" s="1"/>
  <c r="AG16" i="7"/>
  <c r="D17" i="7"/>
  <c r="D18" i="7" s="1"/>
  <c r="L17" i="7"/>
  <c r="V17" i="7"/>
  <c r="AG17" i="7"/>
  <c r="L18" i="7"/>
  <c r="V18" i="7"/>
  <c r="AG18" i="7"/>
  <c r="C54" i="6"/>
  <c r="C55" i="6"/>
  <c r="C56" i="6"/>
  <c r="C57" i="6"/>
  <c r="C53" i="6"/>
  <c r="C35" i="6"/>
  <c r="C34" i="6"/>
  <c r="C33" i="6"/>
  <c r="C32" i="6"/>
  <c r="C31" i="6"/>
  <c r="C12" i="6"/>
  <c r="C13" i="6"/>
  <c r="C14" i="6"/>
  <c r="C15" i="6"/>
  <c r="C11" i="6"/>
  <c r="B54" i="6"/>
  <c r="B55" i="6"/>
  <c r="B56" i="6"/>
  <c r="B57" i="6"/>
  <c r="B53" i="6"/>
  <c r="B32" i="6"/>
  <c r="B33" i="6"/>
  <c r="B34" i="6"/>
  <c r="B35" i="6"/>
  <c r="B31" i="6"/>
  <c r="B12" i="6"/>
  <c r="B13" i="6"/>
  <c r="B14" i="6"/>
  <c r="B15" i="6"/>
  <c r="B11" i="6"/>
  <c r="B12" i="5"/>
  <c r="B13" i="5"/>
  <c r="B14" i="5"/>
  <c r="B15" i="5"/>
  <c r="B11" i="5"/>
  <c r="C53" i="5"/>
  <c r="C54" i="5"/>
  <c r="C55" i="5"/>
  <c r="C56" i="5"/>
  <c r="C52" i="5"/>
  <c r="C31" i="5"/>
  <c r="C32" i="5"/>
  <c r="C33" i="5"/>
  <c r="C34" i="5"/>
  <c r="C30" i="5"/>
  <c r="C12" i="5"/>
  <c r="C13" i="5"/>
  <c r="C14" i="5"/>
  <c r="C15" i="5"/>
  <c r="C11" i="5"/>
  <c r="AH16" i="7" l="1"/>
  <c r="AJ11" i="7"/>
  <c r="AJ12" i="7"/>
  <c r="Y17" i="7"/>
  <c r="AJ17" i="7" s="1"/>
  <c r="AJ16" i="7"/>
  <c r="AI15" i="7"/>
  <c r="AH17" i="7"/>
  <c r="Y13" i="11"/>
  <c r="Y15" i="11"/>
  <c r="Y11" i="11"/>
  <c r="C12" i="8"/>
  <c r="Y12" i="12"/>
  <c r="Y11" i="12"/>
  <c r="C17" i="12"/>
  <c r="C18" i="12" s="1"/>
  <c r="X18" i="12" s="1"/>
  <c r="N16" i="11"/>
  <c r="N17" i="11" s="1"/>
  <c r="N18" i="11" s="1"/>
  <c r="Y12" i="11"/>
  <c r="Z13" i="11"/>
  <c r="Z15" i="11"/>
  <c r="Z12" i="11"/>
  <c r="Y14" i="11"/>
  <c r="D18" i="11"/>
  <c r="W13" i="11"/>
  <c r="Z14" i="11"/>
  <c r="E16" i="11"/>
  <c r="O16" i="11"/>
  <c r="W17" i="11"/>
  <c r="Z12" i="12"/>
  <c r="Y13" i="12"/>
  <c r="X16" i="12"/>
  <c r="W18" i="11"/>
  <c r="Z11" i="12"/>
  <c r="W14" i="11"/>
  <c r="W16" i="11"/>
  <c r="C17" i="11"/>
  <c r="M17" i="11"/>
  <c r="Z13" i="12"/>
  <c r="Y14" i="12"/>
  <c r="D16" i="12"/>
  <c r="N16" i="12"/>
  <c r="E17" i="12"/>
  <c r="Z15" i="12"/>
  <c r="X17" i="12"/>
  <c r="X16" i="11"/>
  <c r="Z14" i="12"/>
  <c r="O16" i="12"/>
  <c r="C19" i="8"/>
  <c r="D18" i="8"/>
  <c r="E18" i="8"/>
  <c r="Y18" i="7"/>
  <c r="O18" i="7"/>
  <c r="E17" i="7"/>
  <c r="X16" i="7"/>
  <c r="X12" i="4"/>
  <c r="X13" i="4"/>
  <c r="X14" i="4"/>
  <c r="X15" i="4"/>
  <c r="X11" i="4"/>
  <c r="Y17" i="11" l="1"/>
  <c r="Y16" i="11"/>
  <c r="C20" i="8"/>
  <c r="O17" i="11"/>
  <c r="Z16" i="11"/>
  <c r="Y16" i="12"/>
  <c r="N17" i="12"/>
  <c r="E17" i="11"/>
  <c r="E18" i="12"/>
  <c r="D17" i="12"/>
  <c r="Z16" i="12"/>
  <c r="O17" i="12"/>
  <c r="C18" i="11"/>
  <c r="X17" i="11"/>
  <c r="M18" i="11"/>
  <c r="Y18" i="11"/>
  <c r="E19" i="8"/>
  <c r="D19" i="8"/>
  <c r="X17" i="7"/>
  <c r="AI16" i="7"/>
  <c r="E18" i="7"/>
  <c r="H2" i="6"/>
  <c r="C30" i="6" s="1"/>
  <c r="D3" i="6"/>
  <c r="D4" i="6"/>
  <c r="D5" i="6"/>
  <c r="D6" i="6"/>
  <c r="D7" i="6"/>
  <c r="B10" i="6"/>
  <c r="D10" i="6"/>
  <c r="E10" i="6"/>
  <c r="D11" i="6"/>
  <c r="E11" i="6"/>
  <c r="D12" i="6"/>
  <c r="E12" i="6"/>
  <c r="D13" i="6"/>
  <c r="E13" i="6"/>
  <c r="D14" i="6"/>
  <c r="E14" i="6"/>
  <c r="D15" i="6"/>
  <c r="D16" i="6" s="1"/>
  <c r="D17" i="6" s="1"/>
  <c r="D18" i="6" s="1"/>
  <c r="E15" i="6"/>
  <c r="E16" i="6" s="1"/>
  <c r="E17" i="6" s="1"/>
  <c r="E18" i="6" s="1"/>
  <c r="D30" i="6"/>
  <c r="E30" i="6"/>
  <c r="D31" i="6"/>
  <c r="E31" i="6"/>
  <c r="D32" i="6"/>
  <c r="E32" i="6"/>
  <c r="D33" i="6"/>
  <c r="E33" i="6"/>
  <c r="D34" i="6"/>
  <c r="E34" i="6"/>
  <c r="D35" i="6"/>
  <c r="D36" i="6" s="1"/>
  <c r="D37" i="6" s="1"/>
  <c r="D38" i="6" s="1"/>
  <c r="E35" i="6"/>
  <c r="E36" i="6" s="1"/>
  <c r="E37" i="6" s="1"/>
  <c r="E38" i="6" s="1"/>
  <c r="D52" i="6"/>
  <c r="E52" i="6"/>
  <c r="D53" i="6"/>
  <c r="E53" i="6"/>
  <c r="D54" i="6"/>
  <c r="E54" i="6"/>
  <c r="D55" i="6"/>
  <c r="E55" i="6"/>
  <c r="D56" i="6"/>
  <c r="E56" i="6"/>
  <c r="D57" i="6"/>
  <c r="E57" i="6"/>
  <c r="E58" i="6"/>
  <c r="D60" i="6"/>
  <c r="E56" i="5"/>
  <c r="D56" i="5"/>
  <c r="E55" i="5"/>
  <c r="D55" i="5"/>
  <c r="E54" i="5"/>
  <c r="D54" i="5"/>
  <c r="E53" i="5"/>
  <c r="D53" i="5"/>
  <c r="E52" i="5"/>
  <c r="D52" i="5"/>
  <c r="E51" i="5"/>
  <c r="D51" i="5"/>
  <c r="E34" i="5"/>
  <c r="E35" i="5" s="1"/>
  <c r="E36" i="5" s="1"/>
  <c r="E37" i="5" s="1"/>
  <c r="D34" i="5"/>
  <c r="D35" i="5" s="1"/>
  <c r="D36" i="5" s="1"/>
  <c r="D37" i="5" s="1"/>
  <c r="E33" i="5"/>
  <c r="D33" i="5"/>
  <c r="E32" i="5"/>
  <c r="D32" i="5"/>
  <c r="E31" i="5"/>
  <c r="D31" i="5"/>
  <c r="E30" i="5"/>
  <c r="D30" i="5"/>
  <c r="E29" i="5"/>
  <c r="D29" i="5"/>
  <c r="E15" i="5"/>
  <c r="E16" i="5" s="1"/>
  <c r="E17" i="5" s="1"/>
  <c r="E18" i="5" s="1"/>
  <c r="D15" i="5"/>
  <c r="D16" i="5" s="1"/>
  <c r="D17" i="5" s="1"/>
  <c r="D18" i="5" s="1"/>
  <c r="E14" i="5"/>
  <c r="D14" i="5"/>
  <c r="E13" i="5"/>
  <c r="D13" i="5"/>
  <c r="E12" i="5"/>
  <c r="D12" i="5"/>
  <c r="E11" i="5"/>
  <c r="D11" i="5"/>
  <c r="E10" i="5"/>
  <c r="D10" i="5"/>
  <c r="B10" i="5"/>
  <c r="D7" i="5"/>
  <c r="E59" i="5" s="1"/>
  <c r="D6" i="5"/>
  <c r="D5" i="5"/>
  <c r="D4" i="5"/>
  <c r="D3" i="5"/>
  <c r="G2" i="5"/>
  <c r="C16" i="5" s="1"/>
  <c r="C17" i="5" s="1"/>
  <c r="C18" i="5" s="1"/>
  <c r="C59" i="6" l="1"/>
  <c r="D58" i="6"/>
  <c r="D59" i="6"/>
  <c r="C52" i="6"/>
  <c r="E59" i="6"/>
  <c r="E60" i="6"/>
  <c r="C16" i="6"/>
  <c r="C17" i="6" s="1"/>
  <c r="C18" i="6" s="1"/>
  <c r="C58" i="6"/>
  <c r="E57" i="5"/>
  <c r="C10" i="5"/>
  <c r="D57" i="5"/>
  <c r="C29" i="5"/>
  <c r="E58" i="5"/>
  <c r="C35" i="5"/>
  <c r="C36" i="5" s="1"/>
  <c r="C37" i="5" s="1"/>
  <c r="C59" i="5"/>
  <c r="C60" i="6"/>
  <c r="C10" i="6"/>
  <c r="C36" i="6"/>
  <c r="C37" i="6" s="1"/>
  <c r="C38" i="6" s="1"/>
  <c r="X18" i="11"/>
  <c r="E18" i="11"/>
  <c r="N18" i="12"/>
  <c r="Y17" i="12"/>
  <c r="D18" i="12"/>
  <c r="Z17" i="12"/>
  <c r="O18" i="12"/>
  <c r="O18" i="11"/>
  <c r="Z17" i="11"/>
  <c r="D20" i="8"/>
  <c r="E20" i="8"/>
  <c r="AJ18" i="7"/>
  <c r="X18" i="7"/>
  <c r="AI17" i="7"/>
  <c r="C51" i="5"/>
  <c r="C58" i="5"/>
  <c r="D59" i="5"/>
  <c r="C57" i="5"/>
  <c r="D58" i="5"/>
  <c r="C10" i="4"/>
  <c r="D10" i="4"/>
  <c r="E10" i="4"/>
  <c r="M10" i="4"/>
  <c r="N10" i="4"/>
  <c r="O10" i="4"/>
  <c r="D11" i="4"/>
  <c r="E11" i="4"/>
  <c r="N11" i="4"/>
  <c r="Y11" i="4" s="1"/>
  <c r="O11" i="4"/>
  <c r="Z11" i="4" s="1"/>
  <c r="D12" i="4"/>
  <c r="E12" i="4"/>
  <c r="N12" i="4"/>
  <c r="Y12" i="4" s="1"/>
  <c r="O12" i="4"/>
  <c r="Z12" i="4" s="1"/>
  <c r="D13" i="4"/>
  <c r="E13" i="4"/>
  <c r="N13" i="4"/>
  <c r="Y13" i="4" s="1"/>
  <c r="O13" i="4"/>
  <c r="Z13" i="4" s="1"/>
  <c r="D14" i="4"/>
  <c r="E14" i="4"/>
  <c r="N14" i="4"/>
  <c r="Y14" i="4" s="1"/>
  <c r="O14" i="4"/>
  <c r="Z14" i="4" s="1"/>
  <c r="D15" i="4"/>
  <c r="E15" i="4"/>
  <c r="N15" i="4"/>
  <c r="Y15" i="4" s="1"/>
  <c r="O15" i="4"/>
  <c r="Z15" i="4" s="1"/>
  <c r="C16" i="4"/>
  <c r="D16" i="4"/>
  <c r="E16" i="4"/>
  <c r="E17" i="4" s="1"/>
  <c r="E18" i="4" s="1"/>
  <c r="M16" i="4"/>
  <c r="X16" i="4" s="1"/>
  <c r="C17" i="4"/>
  <c r="C18" i="4" s="1"/>
  <c r="D17" i="4"/>
  <c r="D18" i="4" s="1"/>
  <c r="C12" i="3"/>
  <c r="D12" i="3"/>
  <c r="E12" i="3"/>
  <c r="M12" i="3"/>
  <c r="N12" i="3"/>
  <c r="O12" i="3"/>
  <c r="D13" i="3"/>
  <c r="E13" i="3"/>
  <c r="N13" i="3"/>
  <c r="O13" i="3"/>
  <c r="D14" i="3"/>
  <c r="E14" i="3"/>
  <c r="N14" i="3"/>
  <c r="O14" i="3"/>
  <c r="D15" i="3"/>
  <c r="E15" i="3"/>
  <c r="N15" i="3"/>
  <c r="O15" i="3"/>
  <c r="D16" i="3"/>
  <c r="E16" i="3"/>
  <c r="N16" i="3"/>
  <c r="O16" i="3"/>
  <c r="D17" i="3"/>
  <c r="D18" i="3" s="1"/>
  <c r="D19" i="3" s="1"/>
  <c r="D20" i="3" s="1"/>
  <c r="E17" i="3"/>
  <c r="E18" i="3" s="1"/>
  <c r="E19" i="3" s="1"/>
  <c r="E20" i="3" s="1"/>
  <c r="N17" i="3"/>
  <c r="O17" i="3"/>
  <c r="C18" i="3"/>
  <c r="C19" i="3" s="1"/>
  <c r="C20" i="3" s="1"/>
  <c r="M18" i="3"/>
  <c r="J2" i="2"/>
  <c r="C12" i="2" s="1"/>
  <c r="D12" i="2"/>
  <c r="E12" i="2"/>
  <c r="D13" i="2"/>
  <c r="E13" i="2"/>
  <c r="D14" i="2"/>
  <c r="E14" i="2"/>
  <c r="D15" i="2"/>
  <c r="E15" i="2"/>
  <c r="D16" i="2"/>
  <c r="E16" i="2"/>
  <c r="D17" i="2"/>
  <c r="D18" i="2" s="1"/>
  <c r="E17" i="2"/>
  <c r="Z17" i="3" l="1"/>
  <c r="Z16" i="3"/>
  <c r="Z15" i="3"/>
  <c r="Z14" i="3"/>
  <c r="Z13" i="3"/>
  <c r="O16" i="4"/>
  <c r="M17" i="4"/>
  <c r="N16" i="4"/>
  <c r="O18" i="3"/>
  <c r="X18" i="3"/>
  <c r="Y14" i="3"/>
  <c r="N18" i="3"/>
  <c r="Y18" i="3" s="1"/>
  <c r="Y17" i="3"/>
  <c r="Y16" i="3"/>
  <c r="Y15" i="3"/>
  <c r="Y13" i="3"/>
  <c r="C18" i="2"/>
  <c r="C19" i="2" s="1"/>
  <c r="E18" i="2"/>
  <c r="D19" i="2"/>
  <c r="Z18" i="12"/>
  <c r="Z18" i="11"/>
  <c r="Y18" i="12"/>
  <c r="AI18" i="7"/>
  <c r="M19" i="3"/>
  <c r="Y16" i="4" l="1"/>
  <c r="N17" i="4"/>
  <c r="X17" i="4"/>
  <c r="M18" i="4"/>
  <c r="X18" i="4" s="1"/>
  <c r="Z16" i="4"/>
  <c r="O17" i="4"/>
  <c r="N19" i="3"/>
  <c r="Y19" i="3" s="1"/>
  <c r="O19" i="3"/>
  <c r="Z18" i="3"/>
  <c r="E19" i="2"/>
  <c r="D20" i="2"/>
  <c r="C20" i="2"/>
  <c r="X19" i="3"/>
  <c r="M20" i="3"/>
  <c r="X20" i="3" s="1"/>
  <c r="N20" i="3"/>
  <c r="Y20" i="3" s="1"/>
  <c r="O18" i="4" l="1"/>
  <c r="Z18" i="4" s="1"/>
  <c r="Z17" i="4"/>
  <c r="Y17" i="4"/>
  <c r="N18" i="4"/>
  <c r="Y18" i="4" s="1"/>
  <c r="Z19" i="3"/>
  <c r="O20" i="3"/>
  <c r="Z20" i="3" s="1"/>
  <c r="E20" i="2"/>
  <c r="D55" i="1"/>
  <c r="C55" i="1"/>
  <c r="D54" i="1"/>
  <c r="C54" i="1"/>
  <c r="D53" i="1"/>
  <c r="C53" i="1"/>
  <c r="D52" i="1"/>
  <c r="C52" i="1"/>
  <c r="D51" i="1"/>
  <c r="C51" i="1"/>
  <c r="D50" i="1"/>
  <c r="C50" i="1"/>
  <c r="E35" i="1"/>
  <c r="E36" i="1" s="1"/>
  <c r="E37" i="1" s="1"/>
  <c r="E38" i="1" s="1"/>
  <c r="D35" i="1"/>
  <c r="D36" i="1" s="1"/>
  <c r="D37" i="1" s="1"/>
  <c r="D38" i="1" s="1"/>
  <c r="E34" i="1"/>
  <c r="D34" i="1"/>
  <c r="E33" i="1"/>
  <c r="D33" i="1"/>
  <c r="E32" i="1"/>
  <c r="D32" i="1"/>
  <c r="E31" i="1"/>
  <c r="D31" i="1"/>
  <c r="E30" i="1"/>
  <c r="D30" i="1"/>
  <c r="E17" i="1"/>
  <c r="E18" i="1" s="1"/>
  <c r="E19" i="1" s="1"/>
  <c r="E20" i="1" s="1"/>
  <c r="D17" i="1"/>
  <c r="D18" i="1" s="1"/>
  <c r="D19" i="1" s="1"/>
  <c r="D20" i="1" s="1"/>
  <c r="E16" i="1"/>
  <c r="D16" i="1"/>
  <c r="E15" i="1"/>
  <c r="D15" i="1"/>
  <c r="E14" i="1"/>
  <c r="D14" i="1"/>
  <c r="E13" i="1"/>
  <c r="D13" i="1"/>
  <c r="E12" i="1"/>
  <c r="D12" i="1"/>
  <c r="D8" i="1"/>
  <c r="D58" i="1" s="1"/>
  <c r="D7" i="1"/>
  <c r="D6" i="1"/>
  <c r="D5" i="1"/>
  <c r="D4" i="1"/>
  <c r="G3" i="1"/>
  <c r="C18" i="1" s="1"/>
  <c r="C19" i="1" s="1"/>
  <c r="C20" i="1" s="1"/>
  <c r="C56" i="1" l="1"/>
  <c r="D57" i="1"/>
  <c r="C30" i="1"/>
  <c r="C36" i="1"/>
  <c r="C37" i="1" s="1"/>
  <c r="C38" i="1" s="1"/>
  <c r="D56" i="1"/>
  <c r="B58" i="1"/>
  <c r="C12" i="1"/>
  <c r="B50" i="1"/>
  <c r="B57" i="1"/>
  <c r="C58" i="1"/>
  <c r="B56" i="1"/>
  <c r="C57" i="1"/>
</calcChain>
</file>

<file path=xl/sharedStrings.xml><?xml version="1.0" encoding="utf-8"?>
<sst xmlns="http://schemas.openxmlformats.org/spreadsheetml/2006/main" count="564" uniqueCount="106">
  <si>
    <t>Year</t>
  </si>
  <si>
    <t>Yield</t>
  </si>
  <si>
    <t>Yield Pct</t>
  </si>
  <si>
    <t>Change 1</t>
  </si>
  <si>
    <t>Change 2</t>
  </si>
  <si>
    <t>Change 3</t>
  </si>
  <si>
    <t>2018-19</t>
  </si>
  <si>
    <t>2019-20</t>
  </si>
  <si>
    <t>NOTE:  ALL SP2023 Numbers are PRELIMINARY!</t>
  </si>
  <si>
    <t>2020-21</t>
  </si>
  <si>
    <t>2021-22</t>
  </si>
  <si>
    <t>2022-23</t>
  </si>
  <si>
    <t>Applications</t>
  </si>
  <si>
    <t>2023-24</t>
  </si>
  <si>
    <t>2024-25</t>
  </si>
  <si>
    <t>2025-26</t>
  </si>
  <si>
    <t xml:space="preserve">Please Note:  The scale of this graph is set to show the differences amongst these scenarios.  Because of the scale, the changes and differences may seem larger than they are.  </t>
  </si>
  <si>
    <t xml:space="preserve">Yield </t>
  </si>
  <si>
    <t xml:space="preserve">Note:  The above graph assumes that the number of applications  is constant (as of 2022-23) but the  yield rate changes as shown.  In other words, the same number of applications, but increased or decreased yield rate.  </t>
  </si>
  <si>
    <t>Total Hours</t>
  </si>
  <si>
    <t>High Estimates</t>
  </si>
  <si>
    <t>Middle Estimates</t>
  </si>
  <si>
    <t>Low Estimates</t>
  </si>
  <si>
    <t>Total</t>
  </si>
  <si>
    <t>HS Students</t>
  </si>
  <si>
    <t>Post HS</t>
  </si>
  <si>
    <t>Based on changes to the left!</t>
  </si>
  <si>
    <t>Cohort</t>
  </si>
  <si>
    <t>Students</t>
  </si>
  <si>
    <t>Retained to SP</t>
  </si>
  <si>
    <t>Pct</t>
  </si>
  <si>
    <t>FA2018</t>
  </si>
  <si>
    <t>FA2019</t>
  </si>
  <si>
    <t>FA2020</t>
  </si>
  <si>
    <t>FA2021</t>
  </si>
  <si>
    <t>FA2022</t>
  </si>
  <si>
    <t>FA2023</t>
  </si>
  <si>
    <t>FA2024</t>
  </si>
  <si>
    <t>FA2025</t>
  </si>
  <si>
    <t xml:space="preserve">Retained </t>
  </si>
  <si>
    <t>Retention</t>
  </si>
  <si>
    <t xml:space="preserve">Note:  The above graph assumes that the number of students in the future cohorts is constant (as of FA 2022) but the  retention rate changes as shown.  In other words, the same number of students, but increased or decreased retention rate.  </t>
  </si>
  <si>
    <t>FA2017</t>
  </si>
  <si>
    <t>Note:  The above graph assumes that the retention rate is constant (as of FA2022) but the number of students in the cohorts changes as shown.  In other words, more or fewer students, but no change to retention rate.</t>
  </si>
  <si>
    <t>Note:  The above graph assumes that the yield rate is constant (as of 2022-23) but the number of applications changes as shown.  In other words, more or fewer applications (as shown in the above table), but no change to yield rate.</t>
  </si>
  <si>
    <t>Note:  The above graph assumes that the retention rate is constant (as of FA2022) but the number of students in the cohorts changes as shown.  In other words, more or fewer students (as in the table above), but no change to the retention rate.</t>
  </si>
  <si>
    <t>Retained to FAll 2</t>
  </si>
  <si>
    <t>Total Credit Hour Success Points</t>
  </si>
  <si>
    <t>2017-18</t>
  </si>
  <si>
    <t>Success Points: 36 Credits Earned</t>
  </si>
  <si>
    <t>Success Points: 24 Credits Earned</t>
  </si>
  <si>
    <t>Success Points: 12 Credits Earned</t>
  </si>
  <si>
    <t>Minoritised Students</t>
  </si>
  <si>
    <t>Non-Minoritised Students</t>
  </si>
  <si>
    <t>New Students</t>
  </si>
  <si>
    <t>All Student Retention to Fall 2 by Fall Cohort with Scenarios</t>
  </si>
  <si>
    <t>Hrs Attempted</t>
  </si>
  <si>
    <t>Hrs Completed</t>
  </si>
  <si>
    <t>Compl. Rate</t>
  </si>
  <si>
    <t>Note:  These numbers do NOT include courses for which there were no grades yet, so the official numbers for attempted credits will be different.</t>
  </si>
  <si>
    <t>Registrants</t>
  </si>
  <si>
    <t>Application Conversion by Year with Future Value Scenarios</t>
  </si>
  <si>
    <t>Total Credit Hours Attempted by Year with Future Value Scenarios</t>
  </si>
  <si>
    <t>Minoritised Student Credit Hours Attempted by Year 
with Future Value Scenarios</t>
  </si>
  <si>
    <t>Non - Minoritised Student Credit Hours Attempted by Year 
with Future Value Scenarios</t>
  </si>
  <si>
    <t>Total Student Credit Hours Attempted by Year: 
Future Values Based on Post-HS/HS Scenarios</t>
  </si>
  <si>
    <t>Post-HS Student Credit Hours Attempted by Year 
with Future Value Scenarios</t>
  </si>
  <si>
    <t>HS Student Credit Hours Attempted by Year 
with Future Value Scenarios</t>
  </si>
  <si>
    <t>NOTE:  Values for 2023-24 on are calculated using the entered percentages above and are NOT actual data.</t>
  </si>
  <si>
    <t>NOTE:  Values for 2023-24 on are calculated using the entered percentages above for the 2 subgroups and are NOT actual data.</t>
  </si>
  <si>
    <t>Total Student Credit Hours Attempted by Year:
Future Values Based on Subgroup Scenarios</t>
  </si>
  <si>
    <t>NOTE:  Values for FA2023 and later cohorts are calculated using the entered percentages above and are NOT actual data.</t>
  </si>
  <si>
    <t>Pct Retained</t>
  </si>
  <si>
    <t xml:space="preserve"> All Student Retention to Spring by Fall Cohort with Future Value Scenarios</t>
  </si>
  <si>
    <t>Total Credit Hours Attempted by Fall Term with Future Value Scenarios</t>
  </si>
  <si>
    <t>New Student Retention to Spring by Fall Cohort with Future Value Scenarios</t>
  </si>
  <si>
    <t>New Student Retention to Fall 2 by Fall Cohort with Future Value Scenarios</t>
  </si>
  <si>
    <t>24 Credit Hour Success Points by Year with Future Value Scenarios</t>
  </si>
  <si>
    <t>36 Credit Hour Success Points by Year with Future Value Scenarios</t>
  </si>
  <si>
    <t>Transfers (SSI based metric) by Year with Future Value Scenarios</t>
  </si>
  <si>
    <t>Total Student Credit Hours Attempted by Fall Term: 
Future Values Based on Post-HS/HS Scenarios</t>
  </si>
  <si>
    <t>Post-HS Student Credit Hours Attempted by Fall Term 
with Future Value Scenarios</t>
  </si>
  <si>
    <t>HS Student Credit Hours Attempted by Fall Term 
with Future Value Scenarios</t>
  </si>
  <si>
    <t>NOTE:  Values for FA2023 on are calculated using the entered percentages above and are NOT actual data.</t>
  </si>
  <si>
    <t>NOTE:  Values for FA2023 on are calculated using the entered percentages above for the 2 subgroups and are NOT actual data.</t>
  </si>
  <si>
    <t>Total Student Credit Hours Attempted by Fall Term:
Future Values Based on Subgroup Scenarios</t>
  </si>
  <si>
    <t>Non - Minoritised Student Credit Hours Attempted by Fall Term 
with Future Value Scenarios</t>
  </si>
  <si>
    <t>Minoritised Student Credit Hours Attempted by Fall Term 
with Future Value Scenarios</t>
  </si>
  <si>
    <t>Retained to Fall 2</t>
  </si>
  <si>
    <t>NOTE:  Values for FA2022 and later cohorts are calculated using the entered percentages above and are NOT actual data.</t>
  </si>
  <si>
    <t>12 Credit Hour Success Points by Year with Future Value Scenarios</t>
  </si>
  <si>
    <t>Total Credit Hour Success Points by Year with Future Values Based on Individual Point Future Value Scenarios</t>
  </si>
  <si>
    <t>NOTE:  Values for 2022-23 on are calculated using the entered percentages above and are NOT actual data.</t>
  </si>
  <si>
    <t>NOTE:  Values for FA2023 on are calculated using the entered percentages above for the 3 individual Points and are NOT actual data.</t>
  </si>
  <si>
    <t>Transfers</t>
  </si>
  <si>
    <t>Total Credit Hours Attempted and Completed by Year with Future Value Scenarios</t>
  </si>
  <si>
    <t>NOTE:  Values for 2023-24 and later are calculated using the entered percentages above and are NOT actual data.</t>
  </si>
  <si>
    <t>Total Student Credit Hours Completed by Year: 
Future Values Based on Post-HS/HS Scenarios</t>
  </si>
  <si>
    <t>HS Student Credit Hours Completed by Year 
with Future Value Scenarios</t>
  </si>
  <si>
    <t>Post-HS Student Credit Hours Completed by Year 
with Future Value Scenarios</t>
  </si>
  <si>
    <t>Non-Minoritised Student Credits</t>
  </si>
  <si>
    <t>Minoritised Student Credits</t>
  </si>
  <si>
    <t>Minoritized Student Credit Hours Completed by Year 
with Future Value Scenarios</t>
  </si>
  <si>
    <t>Non-Minoritized Credit Hours Completed by Year 
with Future Value Scenarios</t>
  </si>
  <si>
    <t>Total Student Credit Hours Completed by Year:
Future Values Based on Subgroup Scenarios</t>
  </si>
  <si>
    <t>NOTE:  This does not include ELHS or SPEC Apps!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</si>
</sst>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3" formatCode="_(* #,##0.00_);_(* \(#,##0.00\);_(* &quot;-&quot;??_);_(@_)"/>
    <numFmt numFmtId="164" formatCode="0.0%"/>
    <numFmt numFmtId="165" formatCode="_(* #,##0_);_(* \(#,##0\);_(* &quot;-&quot;??_);_(@_)"/>
  </numFmts>
  <fonts count="13" x14ac:knownFonts="1">
    <font>
      <sz val="11"/>
      <color theme="1"/>
      <name val="Calibri"/>
      <family val="2"/>
      <scheme val="minor"/>
    </font>
    <font>
      <sz val="12"/>
      <color theme="1"/>
      <name val="Calibri"/>
      <family val="2"/>
      <scheme val="minor"/>
    </font>
    <font>
      <sz val="12"/>
      <color theme="1"/>
      <name val="Calibri"/>
      <family val="2"/>
      <scheme val="minor"/>
    </font>
    <font>
      <sz val="12"/>
      <color theme="1"/>
      <name val="Calibri"/>
      <family val="2"/>
      <scheme val="minor"/>
    </font>
    <font>
      <sz val="12"/>
      <color theme="1"/>
      <name val="Calibri"/>
      <family val="2"/>
      <scheme val="minor"/>
    </font>
    <font>
      <b/>
      <sz val="12"/>
      <color theme="0"/>
      <name val="Calibri"/>
      <family val="2"/>
      <scheme val="minor"/>
    </font>
    <font>
      <b/>
      <sz val="12"/>
      <color theme="1"/>
      <name val="Calibri"/>
      <family val="2"/>
      <scheme val="minor"/>
    </font>
    <font>
      <sz val="11"/>
      <color theme="1"/>
      <name val="Calibri"/>
      <family val="2"/>
      <scheme val="minor"/>
    </font>
    <font>
      <b/>
      <sz val="12"/>
      <color rgb="FFFF0000"/>
      <name val="Calibri"/>
      <family val="2"/>
      <scheme val="minor"/>
    </font>
    <font>
      <b/>
      <sz val="12"/>
      <name val="Calibri"/>
      <family val="2"/>
      <scheme val="minor"/>
    </font>
    <font>
      <sz val="12"/>
      <name val="Calibri"/>
      <family val="2"/>
      <scheme val="minor"/>
    </font>
    <font>
      <b/>
      <sz val="14"/>
      <color theme="0"/>
      <name val="Calibri"/>
      <family val="2"/>
      <scheme val="minor"/>
    </font>
    <font>
      <b/>
      <sz val="11"/>
      <name val="Calibri"/>
      <family val="2"/>
      <scheme val="minor"/>
    </font>
  </fonts>
  <fills count="5">
    <fill>
      <patternFill patternType="none"/>
    </fill>
    <fill>
      <patternFill patternType="gray125"/>
    </fill>
    <fill>
      <patternFill patternType="solid">
        <fgColor rgb="FFFFFF00"/>
        <bgColor indexed="64"/>
      </patternFill>
    </fill>
    <fill>
      <patternFill patternType="solid">
        <fgColor theme="9" tint="-0.249977111117893"/>
        <bgColor indexed="64"/>
      </patternFill>
    </fill>
    <fill>
      <patternFill patternType="solid">
        <fgColor theme="9" tint="0.59999389629810485"/>
        <bgColor indexed="64"/>
      </patternFill>
    </fill>
  </fills>
  <borders count="1">
    <border>
      <left/>
      <right/>
      <top/>
      <bottom/>
      <diagonal/>
    </border>
  </borders>
  <cellStyleXfs count="8">
    <xf numFmtId="0" fontId="0" fillId="0" borderId="0"/>
    <xf numFmtId="9" fontId="7" fillId="0" borderId="0" applyFont="0" applyFill="0" applyBorder="0" applyAlignment="0" applyProtection="0"/>
    <xf numFmtId="0" fontId="7" fillId="0" borderId="0"/>
    <xf numFmtId="0" fontId="4" fillId="0" borderId="0"/>
    <xf numFmtId="9" fontId="4" fillId="0" borderId="0" applyFont="0" applyFill="0" applyBorder="0" applyAlignment="0" applyProtection="0"/>
    <xf numFmtId="43" fontId="7" fillId="0" borderId="0" applyFont="0" applyFill="0" applyBorder="0" applyAlignment="0" applyProtection="0"/>
    <xf numFmtId="0" fontId="3" fillId="0" borderId="0"/>
    <xf numFmtId="43" fontId="3" fillId="0" borderId="0" applyFont="0" applyFill="0" applyBorder="0" applyAlignment="0" applyProtection="0"/>
  </cellStyleXfs>
  <cellXfs count="93">
    <xf numFmtId="0" fontId="0" fillId="0" borderId="0" xfId="0"/>
    <xf numFmtId="0" fontId="0" fillId="0" borderId="0" xfId="0" applyAlignment="1">
      <alignment horizontal="left"/>
    </xf>
    <xf numFmtId="9" fontId="0" fillId="0" borderId="0" xfId="1" applyFont="1"/>
    <xf numFmtId="0" fontId="0" fillId="0" borderId="0" xfId="0" applyAlignment="1">
      <alignment wrapText="1"/>
    </xf>
    <xf numFmtId="0" fontId="0" fillId="2" borderId="0" xfId="0" applyFill="1" applyAlignment="1">
      <alignment horizontal="left"/>
    </xf>
    <xf numFmtId="1" fontId="0" fillId="0" borderId="0" xfId="0" applyNumberFormat="1"/>
    <xf numFmtId="0" fontId="9" fillId="0" borderId="0" xfId="0" applyFont="1" applyAlignment="1">
      <alignment vertical="center"/>
    </xf>
    <xf numFmtId="0" fontId="7" fillId="0" borderId="0" xfId="2"/>
    <xf numFmtId="0" fontId="0" fillId="0" borderId="0" xfId="2" applyFont="1"/>
    <xf numFmtId="0" fontId="0" fillId="2" borderId="0" xfId="2" applyFont="1" applyFill="1" applyAlignment="1">
      <alignment horizontal="left"/>
    </xf>
    <xf numFmtId="0" fontId="0" fillId="0" borderId="0" xfId="2" applyFont="1" applyAlignment="1">
      <alignment horizontal="left"/>
    </xf>
    <xf numFmtId="0" fontId="5" fillId="3" borderId="0" xfId="2" applyFont="1" applyFill="1" applyAlignment="1">
      <alignment wrapText="1"/>
    </xf>
    <xf numFmtId="0" fontId="5" fillId="3" borderId="0" xfId="2" applyFont="1" applyFill="1"/>
    <xf numFmtId="0" fontId="7" fillId="0" borderId="0" xfId="2" applyAlignment="1">
      <alignment horizontal="left" vertical="center" wrapText="1"/>
    </xf>
    <xf numFmtId="0" fontId="9" fillId="0" borderId="0" xfId="2" applyFont="1" applyAlignment="1">
      <alignment vertical="center"/>
    </xf>
    <xf numFmtId="0" fontId="7" fillId="0" borderId="0" xfId="2" applyAlignment="1">
      <alignment wrapText="1"/>
    </xf>
    <xf numFmtId="0" fontId="0" fillId="0" borderId="0" xfId="2" applyFont="1" applyAlignment="1">
      <alignment wrapText="1"/>
    </xf>
    <xf numFmtId="0" fontId="6" fillId="0" borderId="0" xfId="3" applyFont="1"/>
    <xf numFmtId="0" fontId="6" fillId="0" borderId="0" xfId="3" applyFont="1" applyAlignment="1">
      <alignment horizontal="left"/>
    </xf>
    <xf numFmtId="0" fontId="9" fillId="0" borderId="0" xfId="3" applyFont="1"/>
    <xf numFmtId="0" fontId="9" fillId="0" borderId="0" xfId="3" applyFont="1" applyAlignment="1">
      <alignment horizontal="left"/>
    </xf>
    <xf numFmtId="1" fontId="10" fillId="0" borderId="0" xfId="3" applyNumberFormat="1" applyFont="1"/>
    <xf numFmtId="0" fontId="10" fillId="0" borderId="0" xfId="3" applyFont="1" applyAlignment="1">
      <alignment horizontal="left"/>
    </xf>
    <xf numFmtId="9" fontId="7" fillId="0" borderId="0" xfId="2" applyNumberFormat="1"/>
    <xf numFmtId="3" fontId="4" fillId="2" borderId="0" xfId="3" applyNumberFormat="1" applyFill="1"/>
    <xf numFmtId="3" fontId="4" fillId="0" borderId="0" xfId="3" applyNumberFormat="1"/>
    <xf numFmtId="1" fontId="0" fillId="0" borderId="0" xfId="2" applyNumberFormat="1" applyFont="1"/>
    <xf numFmtId="0" fontId="10" fillId="0" borderId="0" xfId="2" applyFont="1"/>
    <xf numFmtId="0" fontId="10" fillId="0" borderId="0" xfId="2" applyFont="1" applyAlignment="1">
      <alignment wrapText="1"/>
    </xf>
    <xf numFmtId="0" fontId="8" fillId="0" borderId="0" xfId="2" applyFont="1" applyAlignment="1">
      <alignment vertical="center" wrapText="1"/>
    </xf>
    <xf numFmtId="0" fontId="4" fillId="0" borderId="0" xfId="3" applyAlignment="1">
      <alignment horizontal="left"/>
    </xf>
    <xf numFmtId="0" fontId="4" fillId="0" borderId="0" xfId="2" applyFont="1"/>
    <xf numFmtId="0" fontId="4" fillId="0" borderId="0" xfId="3"/>
    <xf numFmtId="164" fontId="4" fillId="0" borderId="0" xfId="4" applyNumberFormat="1" applyFont="1"/>
    <xf numFmtId="0" fontId="4" fillId="0" borderId="0" xfId="2" applyFont="1" applyAlignment="1">
      <alignment wrapText="1"/>
    </xf>
    <xf numFmtId="0" fontId="4" fillId="0" borderId="0" xfId="2" applyFont="1" applyAlignment="1">
      <alignment horizontal="left"/>
    </xf>
    <xf numFmtId="1" fontId="4" fillId="0" borderId="0" xfId="2" applyNumberFormat="1" applyFont="1"/>
    <xf numFmtId="0" fontId="4" fillId="2" borderId="0" xfId="2" applyFont="1" applyFill="1" applyAlignment="1">
      <alignment horizontal="left"/>
    </xf>
    <xf numFmtId="164" fontId="0" fillId="0" borderId="0" xfId="4" applyNumberFormat="1" applyFont="1"/>
    <xf numFmtId="9" fontId="0" fillId="4" borderId="0" xfId="0" applyNumberFormat="1" applyFill="1"/>
    <xf numFmtId="9" fontId="7" fillId="4" borderId="0" xfId="2" applyNumberFormat="1" applyFill="1"/>
    <xf numFmtId="9" fontId="4" fillId="4" borderId="0" xfId="2" applyNumberFormat="1" applyFont="1" applyFill="1"/>
    <xf numFmtId="165" fontId="4" fillId="0" borderId="0" xfId="5" applyNumberFormat="1" applyFont="1"/>
    <xf numFmtId="165" fontId="4" fillId="2" borderId="0" xfId="5" applyNumberFormat="1" applyFont="1" applyFill="1"/>
    <xf numFmtId="165" fontId="0" fillId="2" borderId="0" xfId="5" applyNumberFormat="1" applyFont="1" applyFill="1"/>
    <xf numFmtId="165" fontId="0" fillId="0" borderId="0" xfId="5" applyNumberFormat="1" applyFont="1"/>
    <xf numFmtId="0" fontId="3" fillId="0" borderId="0" xfId="2" applyFont="1"/>
    <xf numFmtId="165" fontId="3" fillId="2" borderId="0" xfId="7" applyNumberFormat="1" applyFill="1"/>
    <xf numFmtId="165" fontId="3" fillId="0" borderId="0" xfId="7" applyNumberFormat="1"/>
    <xf numFmtId="165" fontId="0" fillId="2" borderId="0" xfId="7" applyNumberFormat="1" applyFont="1" applyFill="1"/>
    <xf numFmtId="0" fontId="6" fillId="0" borderId="0" xfId="6" applyFont="1"/>
    <xf numFmtId="0" fontId="6" fillId="0" borderId="0" xfId="6" applyFont="1" applyAlignment="1">
      <alignment horizontal="left"/>
    </xf>
    <xf numFmtId="0" fontId="9" fillId="0" borderId="0" xfId="6" applyFont="1"/>
    <xf numFmtId="0" fontId="9" fillId="0" borderId="0" xfId="6" applyFont="1" applyAlignment="1">
      <alignment horizontal="left"/>
    </xf>
    <xf numFmtId="1" fontId="10" fillId="0" borderId="0" xfId="6" applyNumberFormat="1" applyFont="1"/>
    <xf numFmtId="0" fontId="10" fillId="0" borderId="0" xfId="6" applyFont="1" applyAlignment="1">
      <alignment horizontal="left"/>
    </xf>
    <xf numFmtId="0" fontId="3" fillId="0" borderId="0" xfId="6" applyAlignment="1">
      <alignment horizontal="left"/>
    </xf>
    <xf numFmtId="0" fontId="8" fillId="0" borderId="0" xfId="2" applyFont="1" applyAlignment="1">
      <alignment vertical="center"/>
    </xf>
    <xf numFmtId="0" fontId="0" fillId="0" borderId="0" xfId="0" applyAlignment="1">
      <alignment horizontal="center"/>
    </xf>
    <xf numFmtId="0" fontId="0" fillId="0" borderId="0" xfId="0" applyAlignment="1">
      <alignment horizontal="left" vertical="center" wrapText="1"/>
    </xf>
    <xf numFmtId="0" fontId="4" fillId="0" borderId="0" xfId="2" applyFont="1" applyAlignment="1">
      <alignment horizontal="left" vertical="center" wrapText="1"/>
    </xf>
    <xf numFmtId="164" fontId="0" fillId="0" borderId="0" xfId="1" applyNumberFormat="1" applyFont="1"/>
    <xf numFmtId="0" fontId="8" fillId="0" borderId="0" xfId="2" applyFont="1" applyAlignment="1">
      <alignment horizontal="center" vertical="center" wrapText="1"/>
    </xf>
    <xf numFmtId="0" fontId="7" fillId="0" borderId="0" xfId="2" applyAlignment="1">
      <alignment horizontal="left" wrapText="1"/>
    </xf>
    <xf numFmtId="0" fontId="8" fillId="0" borderId="0" xfId="0" applyFont="1" applyAlignment="1">
      <alignment vertical="center" wrapText="1"/>
    </xf>
    <xf numFmtId="0" fontId="11" fillId="0" borderId="0" xfId="3" applyFont="1" applyAlignment="1">
      <alignment horizontal="center" vertical="center"/>
    </xf>
    <xf numFmtId="0" fontId="0" fillId="0" borderId="0" xfId="2" applyFont="1" applyAlignment="1">
      <alignment vertical="center" wrapText="1"/>
    </xf>
    <xf numFmtId="0" fontId="6" fillId="4" borderId="0" xfId="2" applyFont="1" applyFill="1" applyAlignment="1">
      <alignment vertical="center" wrapText="1"/>
    </xf>
    <xf numFmtId="0" fontId="4" fillId="0" borderId="0" xfId="2" applyFont="1" applyAlignment="1">
      <alignment vertical="center" wrapText="1"/>
    </xf>
    <xf numFmtId="9" fontId="4" fillId="4" borderId="0" xfId="2" applyNumberFormat="1" applyFont="1" applyFill="1" applyAlignment="1">
      <alignment vertical="center" wrapText="1"/>
    </xf>
    <xf numFmtId="0" fontId="1" fillId="0" borderId="0" xfId="2" applyFont="1" applyAlignment="1">
      <alignment vertical="center" wrapText="1"/>
    </xf>
    <xf numFmtId="0" fontId="11" fillId="0" borderId="0" xfId="6" applyFont="1" applyAlignment="1">
      <alignment horizontal="center" vertical="center" wrapText="1"/>
    </xf>
    <xf numFmtId="0" fontId="2" fillId="0" borderId="0" xfId="2" applyFont="1" applyAlignment="1">
      <alignment vertical="center" wrapText="1"/>
    </xf>
    <xf numFmtId="0" fontId="7" fillId="0" borderId="0" xfId="2" applyAlignment="1">
      <alignment vertical="center" wrapText="1"/>
    </xf>
    <xf numFmtId="0" fontId="12" fillId="0" borderId="0" xfId="0" applyFont="1" applyFill="1" applyAlignment="1"/>
    <xf numFmtId="0" fontId="0" fillId="0" borderId="0" xfId="2" applyFont="1" applyAlignment="1">
      <alignment horizontal="left" vertical="center" wrapText="1"/>
    </xf>
    <xf numFmtId="0" fontId="8" fillId="0" borderId="0" xfId="0" applyFont="1" applyAlignment="1">
      <alignment horizontal="center" vertical="center" wrapText="1"/>
    </xf>
    <xf numFmtId="0" fontId="11" fillId="3" borderId="0" xfId="3" applyFont="1" applyFill="1" applyAlignment="1">
      <alignment horizontal="center" vertical="center"/>
    </xf>
    <xf numFmtId="0" fontId="0" fillId="0" borderId="0" xfId="0" applyAlignment="1">
      <alignment horizontal="left" vertical="center" wrapText="1"/>
    </xf>
    <xf numFmtId="0" fontId="0" fillId="0" borderId="0" xfId="0" applyAlignment="1">
      <alignment horizontal="center"/>
    </xf>
    <xf numFmtId="0" fontId="8" fillId="0" borderId="0" xfId="2" applyFont="1" applyAlignment="1">
      <alignment horizontal="center" vertical="center" wrapText="1"/>
    </xf>
    <xf numFmtId="0" fontId="5" fillId="3" borderId="0" xfId="2" applyFont="1" applyFill="1" applyAlignment="1">
      <alignment horizontal="center"/>
    </xf>
    <xf numFmtId="0" fontId="7" fillId="0" borderId="0" xfId="2" applyAlignment="1">
      <alignment horizontal="left" vertical="center" wrapText="1"/>
    </xf>
    <xf numFmtId="0" fontId="11" fillId="3" borderId="0" xfId="3" applyFont="1" applyFill="1" applyAlignment="1">
      <alignment horizontal="center" vertical="center" wrapText="1"/>
    </xf>
    <xf numFmtId="0" fontId="0" fillId="0" borderId="0" xfId="2" applyFont="1" applyAlignment="1">
      <alignment horizontal="center"/>
    </xf>
    <xf numFmtId="0" fontId="7" fillId="0" borderId="0" xfId="2" applyAlignment="1">
      <alignment horizontal="center" vertical="center" wrapText="1"/>
    </xf>
    <xf numFmtId="0" fontId="10" fillId="0" borderId="0" xfId="2" applyFont="1" applyAlignment="1">
      <alignment horizontal="center"/>
    </xf>
    <xf numFmtId="0" fontId="7" fillId="0" borderId="0" xfId="2" applyAlignment="1">
      <alignment horizontal="left" wrapText="1"/>
    </xf>
    <xf numFmtId="0" fontId="12" fillId="0" borderId="0" xfId="0" applyFont="1" applyAlignment="1">
      <alignment horizontal="left" vertical="center" wrapText="1"/>
    </xf>
    <xf numFmtId="0" fontId="7" fillId="0" borderId="0" xfId="2" applyAlignment="1">
      <alignment horizontal="center" wrapText="1"/>
    </xf>
    <xf numFmtId="0" fontId="4" fillId="0" borderId="0" xfId="2" applyFont="1" applyAlignment="1">
      <alignment horizontal="center"/>
    </xf>
    <xf numFmtId="0" fontId="4" fillId="0" borderId="0" xfId="2" applyFont="1" applyAlignment="1">
      <alignment horizontal="left" vertical="center" wrapText="1"/>
    </xf>
    <xf numFmtId="0" fontId="11" fillId="3" borderId="0" xfId="6" applyFont="1" applyFill="1" applyAlignment="1">
      <alignment horizontal="center" vertical="center" wrapText="1"/>
    </xf>
  </cellXfs>
  <cellStyles count="8">
    <cellStyle name="Comma" xfId="5" builtinId="3"/>
    <cellStyle name="Comma 2" xfId="7" xr:uid="{193DF9E7-E72A-45F6-A10E-45D6DC4B2698}"/>
    <cellStyle name="Normal" xfId="0" builtinId="0"/>
    <cellStyle name="Normal 2" xfId="2" xr:uid="{E94CDE0C-7608-431C-A4C4-C571CEDE728E}"/>
    <cellStyle name="Normal 3" xfId="3" xr:uid="{2F3604E8-29C4-414F-BBCE-EB185B866A2E}"/>
    <cellStyle name="Normal 3 2" xfId="6" xr:uid="{2BC1463D-E844-4374-BFC5-007F110437E2}"/>
    <cellStyle name="Percent" xfId="1" builtinId="5"/>
    <cellStyle name="Percent 2" xfId="4" xr:uid="{199A4ED4-A430-49D9-B7C9-E8AF244F90B1}"/>
  </cellStyles>
  <dxfs count="0"/>
  <tableStyles count="0" defaultTableStyle="TableStyleMedium2" defaultPivotStyle="PivotStyleLight16"/>
  <colors>
    <mruColors>
      <color rgb="FF00B050"/>
      <color rgb="FFF8CBAD"/>
      <color rgb="FF3333CC"/>
      <color rgb="FFED7D3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calcChain" Target="calcChain.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_rels/chart11.xml.rels><?xml version="1.0" encoding="UTF-8" standalone="yes"?>
<Relationships xmlns="http://schemas.openxmlformats.org/package/2006/relationships"><Relationship Id="rId2" Type="http://schemas.microsoft.com/office/2011/relationships/chartColorStyle" Target="colors11.xml"/><Relationship Id="rId1" Type="http://schemas.microsoft.com/office/2011/relationships/chartStyle" Target="style11.xml"/></Relationships>
</file>

<file path=xl/charts/_rels/chart12.xml.rels><?xml version="1.0" encoding="UTF-8" standalone="yes"?>
<Relationships xmlns="http://schemas.openxmlformats.org/package/2006/relationships"><Relationship Id="rId2" Type="http://schemas.microsoft.com/office/2011/relationships/chartColorStyle" Target="colors12.xml"/><Relationship Id="rId1" Type="http://schemas.microsoft.com/office/2011/relationships/chartStyle" Target="style12.xml"/></Relationships>
</file>

<file path=xl/charts/_rels/chart13.xml.rels><?xml version="1.0" encoding="UTF-8" standalone="yes"?>
<Relationships xmlns="http://schemas.openxmlformats.org/package/2006/relationships"><Relationship Id="rId2" Type="http://schemas.microsoft.com/office/2011/relationships/chartColorStyle" Target="colors13.xml"/><Relationship Id="rId1" Type="http://schemas.microsoft.com/office/2011/relationships/chartStyle" Target="style13.xml"/></Relationships>
</file>

<file path=xl/charts/_rels/chart14.xml.rels><?xml version="1.0" encoding="UTF-8" standalone="yes"?>
<Relationships xmlns="http://schemas.openxmlformats.org/package/2006/relationships"><Relationship Id="rId2" Type="http://schemas.microsoft.com/office/2011/relationships/chartColorStyle" Target="colors14.xml"/><Relationship Id="rId1" Type="http://schemas.microsoft.com/office/2011/relationships/chartStyle" Target="style14.xml"/></Relationships>
</file>

<file path=xl/charts/_rels/chart15.xml.rels><?xml version="1.0" encoding="UTF-8" standalone="yes"?>
<Relationships xmlns="http://schemas.openxmlformats.org/package/2006/relationships"><Relationship Id="rId2" Type="http://schemas.microsoft.com/office/2011/relationships/chartColorStyle" Target="colors15.xml"/><Relationship Id="rId1" Type="http://schemas.microsoft.com/office/2011/relationships/chartStyle" Target="style15.xml"/></Relationships>
</file>

<file path=xl/charts/_rels/chart16.xml.rels><?xml version="1.0" encoding="UTF-8" standalone="yes"?>
<Relationships xmlns="http://schemas.openxmlformats.org/package/2006/relationships"><Relationship Id="rId2" Type="http://schemas.microsoft.com/office/2011/relationships/chartColorStyle" Target="colors16.xml"/><Relationship Id="rId1" Type="http://schemas.microsoft.com/office/2011/relationships/chartStyle" Target="style16.xml"/></Relationships>
</file>

<file path=xl/charts/_rels/chart17.xml.rels><?xml version="1.0" encoding="UTF-8" standalone="yes"?>
<Relationships xmlns="http://schemas.openxmlformats.org/package/2006/relationships"><Relationship Id="rId2" Type="http://schemas.microsoft.com/office/2011/relationships/chartColorStyle" Target="colors17.xml"/><Relationship Id="rId1" Type="http://schemas.microsoft.com/office/2011/relationships/chartStyle" Target="style17.xml"/></Relationships>
</file>

<file path=xl/charts/_rels/chart18.xml.rels><?xml version="1.0" encoding="UTF-8" standalone="yes"?>
<Relationships xmlns="http://schemas.openxmlformats.org/package/2006/relationships"><Relationship Id="rId2" Type="http://schemas.microsoft.com/office/2011/relationships/chartColorStyle" Target="colors18.xml"/><Relationship Id="rId1" Type="http://schemas.microsoft.com/office/2011/relationships/chartStyle" Target="style18.xml"/></Relationships>
</file>

<file path=xl/charts/_rels/chart19.xml.rels><?xml version="1.0" encoding="UTF-8" standalone="yes"?>
<Relationships xmlns="http://schemas.openxmlformats.org/package/2006/relationships"><Relationship Id="rId2" Type="http://schemas.microsoft.com/office/2011/relationships/chartColorStyle" Target="colors19.xml"/><Relationship Id="rId1" Type="http://schemas.microsoft.com/office/2011/relationships/chartStyle" Target="style19.xml"/></Relationships>
</file>

<file path=xl/charts/_rels/chart20.xml.rels><?xml version="1.0" encoding="UTF-8" standalone="yes"?>
<Relationships xmlns="http://schemas.openxmlformats.org/package/2006/relationships"><Relationship Id="rId2" Type="http://schemas.microsoft.com/office/2011/relationships/chartColorStyle" Target="colors20.xml"/><Relationship Id="rId1" Type="http://schemas.microsoft.com/office/2011/relationships/chartStyle" Target="style20.xml"/></Relationships>
</file>

<file path=xl/charts/_rels/chart21.xml.rels><?xml version="1.0" encoding="UTF-8" standalone="yes"?>
<Relationships xmlns="http://schemas.openxmlformats.org/package/2006/relationships"><Relationship Id="rId2" Type="http://schemas.microsoft.com/office/2011/relationships/chartColorStyle" Target="colors21.xml"/><Relationship Id="rId1" Type="http://schemas.microsoft.com/office/2011/relationships/chartStyle" Target="style21.xml"/></Relationships>
</file>

<file path=xl/charts/_rels/chart22.xml.rels><?xml version="1.0" encoding="UTF-8" standalone="yes"?>
<Relationships xmlns="http://schemas.openxmlformats.org/package/2006/relationships"><Relationship Id="rId2" Type="http://schemas.microsoft.com/office/2011/relationships/chartColorStyle" Target="colors22.xml"/><Relationship Id="rId1" Type="http://schemas.microsoft.com/office/2011/relationships/chartStyle" Target="style22.xml"/></Relationships>
</file>

<file path=xl/charts/_rels/chart23.xml.rels><?xml version="1.0" encoding="UTF-8" standalone="yes"?>
<Relationships xmlns="http://schemas.openxmlformats.org/package/2006/relationships"><Relationship Id="rId2" Type="http://schemas.microsoft.com/office/2011/relationships/chartColorStyle" Target="colors23.xml"/><Relationship Id="rId1" Type="http://schemas.microsoft.com/office/2011/relationships/chartStyle" Target="style23.xml"/></Relationships>
</file>

<file path=xl/charts/_rels/chart24.xml.rels><?xml version="1.0" encoding="UTF-8" standalone="yes"?>
<Relationships xmlns="http://schemas.openxmlformats.org/package/2006/relationships"><Relationship Id="rId2" Type="http://schemas.microsoft.com/office/2011/relationships/chartColorStyle" Target="colors24.xml"/><Relationship Id="rId1" Type="http://schemas.microsoft.com/office/2011/relationships/chartStyle" Target="style24.xml"/></Relationships>
</file>

<file path=xl/charts/_rels/chart25.xml.rels><?xml version="1.0" encoding="UTF-8" standalone="yes"?>
<Relationships xmlns="http://schemas.openxmlformats.org/package/2006/relationships"><Relationship Id="rId2" Type="http://schemas.microsoft.com/office/2011/relationships/chartColorStyle" Target="colors25.xml"/><Relationship Id="rId1" Type="http://schemas.microsoft.com/office/2011/relationships/chartStyle" Target="style25.xml"/></Relationships>
</file>

<file path=xl/charts/_rels/chart26.xml.rels><?xml version="1.0" encoding="UTF-8" standalone="yes"?>
<Relationships xmlns="http://schemas.openxmlformats.org/package/2006/relationships"><Relationship Id="rId2" Type="http://schemas.microsoft.com/office/2011/relationships/chartColorStyle" Target="colors26.xml"/><Relationship Id="rId1" Type="http://schemas.microsoft.com/office/2011/relationships/chartStyle" Target="style26.xml"/></Relationships>
</file>

<file path=xl/charts/_rels/chart27.xml.rels><?xml version="1.0" encoding="UTF-8" standalone="yes"?>
<Relationships xmlns="http://schemas.openxmlformats.org/package/2006/relationships"><Relationship Id="rId2" Type="http://schemas.microsoft.com/office/2011/relationships/chartColorStyle" Target="colors27.xml"/><Relationship Id="rId1" Type="http://schemas.microsoft.com/office/2011/relationships/chartStyle" Target="style27.xml"/></Relationships>
</file>

<file path=xl/charts/_rels/chart28.xml.rels><?xml version="1.0" encoding="UTF-8" standalone="yes"?>
<Relationships xmlns="http://schemas.openxmlformats.org/package/2006/relationships"><Relationship Id="rId2" Type="http://schemas.microsoft.com/office/2011/relationships/chartColorStyle" Target="colors28.xml"/><Relationship Id="rId1" Type="http://schemas.microsoft.com/office/2011/relationships/chartStyle" Target="style28.xml"/></Relationships>
</file>

<file path=xl/charts/_rels/chart29.xml.rels><?xml version="1.0" encoding="UTF-8" standalone="yes"?>
<Relationships xmlns="http://schemas.openxmlformats.org/package/2006/relationships"><Relationship Id="rId2" Type="http://schemas.microsoft.com/office/2011/relationships/chartColorStyle" Target="colors29.xml"/><Relationship Id="rId1" Type="http://schemas.microsoft.com/office/2011/relationships/chartStyle" Target="style29.xml"/></Relationships>
</file>

<file path=xl/charts/_rels/chart30.xml.rels><?xml version="1.0" encoding="UTF-8" standalone="yes"?>
<Relationships xmlns="http://schemas.openxmlformats.org/package/2006/relationships"><Relationship Id="rId2" Type="http://schemas.microsoft.com/office/2011/relationships/chartColorStyle" Target="colors30.xml"/><Relationship Id="rId1" Type="http://schemas.microsoft.com/office/2011/relationships/chartStyle" Target="style30.xml"/></Relationships>
</file>

<file path=xl/charts/_rels/chart31.xml.rels><?xml version="1.0" encoding="UTF-8" standalone="yes"?>
<Relationships xmlns="http://schemas.openxmlformats.org/package/2006/relationships"><Relationship Id="rId2" Type="http://schemas.microsoft.com/office/2011/relationships/chartColorStyle" Target="colors31.xml"/><Relationship Id="rId1" Type="http://schemas.microsoft.com/office/2011/relationships/chartStyle" Target="style31.xml"/></Relationships>
</file>

<file path=xl/charts/_rels/chart32.xml.rels><?xml version="1.0" encoding="UTF-8" standalone="yes"?>
<Relationships xmlns="http://schemas.openxmlformats.org/package/2006/relationships"><Relationship Id="rId2" Type="http://schemas.microsoft.com/office/2011/relationships/chartColorStyle" Target="colors32.xml"/><Relationship Id="rId1" Type="http://schemas.microsoft.com/office/2011/relationships/chartStyle" Target="style32.xml"/></Relationships>
</file>

<file path=xl/charts/_rels/chart33.xml.rels><?xml version="1.0" encoding="UTF-8" standalone="yes"?>
<Relationships xmlns="http://schemas.openxmlformats.org/package/2006/relationships"><Relationship Id="rId2" Type="http://schemas.microsoft.com/office/2011/relationships/chartColorStyle" Target="colors33.xml"/><Relationship Id="rId1" Type="http://schemas.microsoft.com/office/2011/relationships/chartStyle" Target="style33.xml"/></Relationships>
</file>

<file path=xl/charts/_rels/chart34.xml.rels><?xml version="1.0" encoding="UTF-8" standalone="yes"?>
<Relationships xmlns="http://schemas.openxmlformats.org/package/2006/relationships"><Relationship Id="rId2" Type="http://schemas.microsoft.com/office/2011/relationships/chartColorStyle" Target="colors34.xml"/><Relationship Id="rId1" Type="http://schemas.microsoft.com/office/2011/relationships/chartStyle" Target="style34.xml"/></Relationships>
</file>

<file path=xl/charts/_rels/chart35.xml.rels><?xml version="1.0" encoding="UTF-8" standalone="yes"?>
<Relationships xmlns="http://schemas.openxmlformats.org/package/2006/relationships"><Relationship Id="rId2" Type="http://schemas.microsoft.com/office/2011/relationships/chartColorStyle" Target="colors35.xml"/><Relationship Id="rId1" Type="http://schemas.microsoft.com/office/2011/relationships/chartStyle" Target="style35.xml"/></Relationships>
</file>

<file path=xl/charts/_rels/chart36.xml.rels><?xml version="1.0" encoding="UTF-8" standalone="yes"?>
<Relationships xmlns="http://schemas.openxmlformats.org/package/2006/relationships"><Relationship Id="rId2" Type="http://schemas.microsoft.com/office/2011/relationships/chartColorStyle" Target="colors36.xml"/><Relationship Id="rId1" Type="http://schemas.microsoft.com/office/2011/relationships/chartStyle" Target="style36.xml"/></Relationships>
</file>

<file path=xl/charts/_rels/chart37.xml.rels><?xml version="1.0" encoding="UTF-8" standalone="yes"?>
<Relationships xmlns="http://schemas.openxmlformats.org/package/2006/relationships"><Relationship Id="rId2" Type="http://schemas.microsoft.com/office/2011/relationships/chartColorStyle" Target="colors37.xml"/><Relationship Id="rId1" Type="http://schemas.microsoft.com/office/2011/relationships/chartStyle" Target="style37.xml"/></Relationships>
</file>

<file path=xl/charts/_rels/chart38.xml.rels><?xml version="1.0" encoding="UTF-8" standalone="yes"?>
<Relationships xmlns="http://schemas.openxmlformats.org/package/2006/relationships"><Relationship Id="rId2" Type="http://schemas.microsoft.com/office/2011/relationships/chartColorStyle" Target="colors38.xml"/><Relationship Id="rId1" Type="http://schemas.microsoft.com/office/2011/relationships/chartStyle" Target="style38.xml"/></Relationships>
</file>

<file path=xl/charts/_rels/chart39.xml.rels><?xml version="1.0" encoding="UTF-8" standalone="yes"?>
<Relationships xmlns="http://schemas.openxmlformats.org/package/2006/relationships"><Relationship Id="rId2" Type="http://schemas.microsoft.com/office/2011/relationships/chartColorStyle" Target="colors39.xml"/><Relationship Id="rId1" Type="http://schemas.microsoft.com/office/2011/relationships/chartStyle" Target="style39.xml"/></Relationships>
</file>

<file path=xl/charts/_rels/chart40.xml.rels><?xml version="1.0" encoding="UTF-8" standalone="yes"?>
<Relationships xmlns="http://schemas.openxmlformats.org/package/2006/relationships"><Relationship Id="rId2" Type="http://schemas.microsoft.com/office/2011/relationships/chartColorStyle" Target="colors40.xml"/><Relationship Id="rId1" Type="http://schemas.microsoft.com/office/2011/relationships/chartStyle" Target="style40.xml"/></Relationships>
</file>

<file path=xl/charts/_rels/chart41.xml.rels><?xml version="1.0" encoding="UTF-8" standalone="yes"?>
<Relationships xmlns="http://schemas.openxmlformats.org/package/2006/relationships"><Relationship Id="rId2" Type="http://schemas.microsoft.com/office/2011/relationships/chartColorStyle" Target="colors41.xml"/><Relationship Id="rId1" Type="http://schemas.microsoft.com/office/2011/relationships/chartStyle" Target="style41.xml"/></Relationships>
</file>

<file path=xl/charts/_rels/chart42.xml.rels><?xml version="1.0" encoding="UTF-8" standalone="yes"?>
<Relationships xmlns="http://schemas.openxmlformats.org/package/2006/relationships"><Relationship Id="rId2" Type="http://schemas.microsoft.com/office/2011/relationships/chartColorStyle" Target="colors42.xml"/><Relationship Id="rId1" Type="http://schemas.microsoft.com/office/2011/relationships/chartStyle" Target="style42.xml"/></Relationships>
</file>

<file path=xl/charts/_rels/chart43.xml.rels><?xml version="1.0" encoding="UTF-8" standalone="yes"?>
<Relationships xmlns="http://schemas.openxmlformats.org/package/2006/relationships"><Relationship Id="rId2" Type="http://schemas.microsoft.com/office/2011/relationships/chartColorStyle" Target="colors43.xml"/><Relationship Id="rId1" Type="http://schemas.microsoft.com/office/2011/relationships/chartStyle" Target="style43.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Applications by Year</a:t>
            </a:r>
          </a:p>
        </c:rich>
      </c:tx>
      <c:layout>
        <c:manualLayout>
          <c:xMode val="edge"/>
          <c:yMode val="edge"/>
          <c:x val="0.39975372932730213"/>
          <c:y val="1.7096111105876083E-2"/>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'Applicant Graphs with Scenarios'!$C$12</c:f>
              <c:strCache>
                <c:ptCount val="1"/>
                <c:pt idx="0">
                  <c:v>Change by -1.0%</c:v>
                </c:pt>
              </c:strCache>
            </c:strRef>
          </c:tx>
          <c:spPr>
            <a:ln w="28575" cap="rnd">
              <a:solidFill>
                <a:schemeClr val="accent1"/>
              </a:solidFill>
              <a:round/>
            </a:ln>
            <a:effectLst/>
          </c:spPr>
          <c:marker>
            <c:symbol val="square"/>
            <c:size val="7"/>
            <c:spPr>
              <a:solidFill>
                <a:srgbClr val="3333CC"/>
              </a:solidFill>
              <a:ln w="9525">
                <a:solidFill>
                  <a:srgbClr val="3333CC"/>
                </a:solidFill>
              </a:ln>
              <a:effectLst/>
            </c:spPr>
          </c:marker>
          <c:dLbls>
            <c:dLbl>
              <c:idx val="5"/>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C39F-41ED-928B-90A083F64CFC}"/>
                </c:ext>
              </c:extLst>
            </c:dLbl>
            <c:dLbl>
              <c:idx val="6"/>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C39F-41ED-928B-90A083F64CFC}"/>
                </c:ext>
              </c:extLst>
            </c:dLbl>
            <c:dLbl>
              <c:idx val="7"/>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C39F-41ED-928B-90A083F64CFC}"/>
                </c:ext>
              </c:extLst>
            </c:dLbl>
            <c:spPr>
              <a:solidFill>
                <a:srgbClr val="3333CC"/>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b"/>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'Applicant Graphs with Scenarios'!$B$13:$B$20</c:f>
              <c:strCache>
                <c:ptCount val="8"/>
                <c:pt idx="0">
                  <c:v>2018-19</c:v>
                </c:pt>
                <c:pt idx="1">
                  <c:v>2019-20</c:v>
                </c:pt>
                <c:pt idx="2">
                  <c:v>2020-21</c:v>
                </c:pt>
                <c:pt idx="3">
                  <c:v>2021-22</c:v>
                </c:pt>
                <c:pt idx="4">
                  <c:v>2022-23</c:v>
                </c:pt>
                <c:pt idx="5">
                  <c:v>2023-24</c:v>
                </c:pt>
                <c:pt idx="6">
                  <c:v>2024-25</c:v>
                </c:pt>
                <c:pt idx="7">
                  <c:v>2025-26</c:v>
                </c:pt>
              </c:strCache>
            </c:strRef>
          </c:cat>
          <c:val>
            <c:numRef>
              <c:f>'Applicant Graphs with Scenarios'!$C$13:$C$20</c:f>
              <c:numCache>
                <c:formatCode>_(* #,##0_);_(* \(#,##0\);_(* "-"??_);_(@_)</c:formatCode>
                <c:ptCount val="8"/>
                <c:pt idx="0">
                  <c:v>1909</c:v>
                </c:pt>
                <c:pt idx="1">
                  <c:v>1893</c:v>
                </c:pt>
                <c:pt idx="2">
                  <c:v>1643</c:v>
                </c:pt>
                <c:pt idx="3">
                  <c:v>1598</c:v>
                </c:pt>
                <c:pt idx="4">
                  <c:v>1692</c:v>
                </c:pt>
                <c:pt idx="5">
                  <c:v>1675.08</c:v>
                </c:pt>
                <c:pt idx="6">
                  <c:v>1658.3291999999999</c:v>
                </c:pt>
                <c:pt idx="7">
                  <c:v>1641.7459079999999</c:v>
                </c:pt>
              </c:numCache>
            </c:numRef>
          </c:val>
          <c:smooth val="0"/>
          <c:extLst>
            <c:ext xmlns:c16="http://schemas.microsoft.com/office/drawing/2014/chart" uri="{C3380CC4-5D6E-409C-BE32-E72D297353CC}">
              <c16:uniqueId val="{00000000-3C72-4891-B93A-BF25E18FBADA}"/>
            </c:ext>
          </c:extLst>
        </c:ser>
        <c:ser>
          <c:idx val="1"/>
          <c:order val="1"/>
          <c:tx>
            <c:strRef>
              <c:f>'Applicant Graphs with Scenarios'!$D$12</c:f>
              <c:strCache>
                <c:ptCount val="1"/>
                <c:pt idx="0">
                  <c:v>Change by 0.0%</c:v>
                </c:pt>
              </c:strCache>
            </c:strRef>
          </c:tx>
          <c:spPr>
            <a:ln w="28575" cap="rnd">
              <a:solidFill>
                <a:srgbClr val="ED7D31"/>
              </a:solidFill>
              <a:round/>
            </a:ln>
            <a:effectLst/>
          </c:spPr>
          <c:marker>
            <c:symbol val="triangle"/>
            <c:size val="8"/>
            <c:spPr>
              <a:solidFill>
                <a:schemeClr val="accent2"/>
              </a:solidFill>
              <a:ln w="9525">
                <a:solidFill>
                  <a:schemeClr val="accent2"/>
                </a:solidFill>
              </a:ln>
              <a:effectLst/>
            </c:spPr>
          </c:marker>
          <c:dLbls>
            <c:dLbl>
              <c:idx val="7"/>
              <c:spPr>
                <a:solidFill>
                  <a:srgbClr val="F8CBAD"/>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ysClr val="windowText" lastClr="000000"/>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C39F-41ED-928B-90A083F64CFC}"/>
                </c:ext>
              </c:extLst>
            </c:dLbl>
            <c:spPr>
              <a:solidFill>
                <a:schemeClr val="accent2">
                  <a:lumMod val="60000"/>
                  <a:lumOff val="40000"/>
                </a:schemeClr>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ysClr val="windowText" lastClr="000000"/>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'Applicant Graphs with Scenarios'!$B$13:$B$20</c:f>
              <c:strCache>
                <c:ptCount val="8"/>
                <c:pt idx="0">
                  <c:v>2018-19</c:v>
                </c:pt>
                <c:pt idx="1">
                  <c:v>2019-20</c:v>
                </c:pt>
                <c:pt idx="2">
                  <c:v>2020-21</c:v>
                </c:pt>
                <c:pt idx="3">
                  <c:v>2021-22</c:v>
                </c:pt>
                <c:pt idx="4">
                  <c:v>2022-23</c:v>
                </c:pt>
                <c:pt idx="5">
                  <c:v>2023-24</c:v>
                </c:pt>
                <c:pt idx="6">
                  <c:v>2024-25</c:v>
                </c:pt>
                <c:pt idx="7">
                  <c:v>2025-26</c:v>
                </c:pt>
              </c:strCache>
            </c:strRef>
          </c:cat>
          <c:val>
            <c:numRef>
              <c:f>'Applicant Graphs with Scenarios'!$D$13:$D$20</c:f>
              <c:numCache>
                <c:formatCode>_(* #,##0_);_(* \(#,##0\);_(* "-"??_);_(@_)</c:formatCode>
                <c:ptCount val="8"/>
                <c:pt idx="0">
                  <c:v>1909</c:v>
                </c:pt>
                <c:pt idx="1">
                  <c:v>1893</c:v>
                </c:pt>
                <c:pt idx="2">
                  <c:v>1643</c:v>
                </c:pt>
                <c:pt idx="3">
                  <c:v>1598</c:v>
                </c:pt>
                <c:pt idx="4">
                  <c:v>1692</c:v>
                </c:pt>
                <c:pt idx="5">
                  <c:v>1692</c:v>
                </c:pt>
                <c:pt idx="6">
                  <c:v>1692</c:v>
                </c:pt>
                <c:pt idx="7">
                  <c:v>1692</c:v>
                </c:pt>
              </c:numCache>
            </c:numRef>
          </c:val>
          <c:smooth val="0"/>
          <c:extLst>
            <c:ext xmlns:c16="http://schemas.microsoft.com/office/drawing/2014/chart" uri="{C3380CC4-5D6E-409C-BE32-E72D297353CC}">
              <c16:uniqueId val="{00000001-3C72-4891-B93A-BF25E18FBADA}"/>
            </c:ext>
          </c:extLst>
        </c:ser>
        <c:ser>
          <c:idx val="2"/>
          <c:order val="2"/>
          <c:tx>
            <c:strRef>
              <c:f>'Applicant Graphs with Scenarios'!$E$12</c:f>
              <c:strCache>
                <c:ptCount val="1"/>
                <c:pt idx="0">
                  <c:v>Change by  1.0%</c:v>
                </c:pt>
              </c:strCache>
            </c:strRef>
          </c:tx>
          <c:spPr>
            <a:ln w="28575" cap="rnd">
              <a:solidFill>
                <a:srgbClr val="00B050"/>
              </a:solidFill>
              <a:round/>
            </a:ln>
            <a:effectLst/>
          </c:spPr>
          <c:marker>
            <c:symbol val="circle"/>
            <c:size val="7"/>
            <c:spPr>
              <a:solidFill>
                <a:srgbClr val="00B050"/>
              </a:solidFill>
              <a:ln w="9525">
                <a:solidFill>
                  <a:srgbClr val="00B050"/>
                </a:solidFill>
              </a:ln>
              <a:effectLst/>
            </c:spPr>
          </c:marker>
          <c:dLbls>
            <c:dLbl>
              <c:idx val="5"/>
              <c:spPr>
                <a:solidFill>
                  <a:srgbClr val="00B05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6-C39F-41ED-928B-90A083F64CFC}"/>
                </c:ext>
              </c:extLst>
            </c:dLbl>
            <c:dLbl>
              <c:idx val="6"/>
              <c:spPr>
                <a:solidFill>
                  <a:srgbClr val="00B05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5-C39F-41ED-928B-90A083F64CFC}"/>
                </c:ext>
              </c:extLst>
            </c:dLbl>
            <c:dLbl>
              <c:idx val="7"/>
              <c:spPr>
                <a:solidFill>
                  <a:srgbClr val="00B05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4-C39F-41ED-928B-90A083F64CFC}"/>
                </c:ext>
              </c:extLst>
            </c:dLbl>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tx1">
                        <a:lumMod val="75000"/>
                        <a:lumOff val="25000"/>
                      </a:schemeClr>
                    </a:solidFill>
                    <a:latin typeface="+mn-lt"/>
                    <a:ea typeface="+mn-ea"/>
                    <a:cs typeface="+mn-cs"/>
                  </a:defRPr>
                </a:pPr>
                <a:endParaRPr lang="en-US"/>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'Applicant Graphs with Scenarios'!$B$13:$B$20</c:f>
              <c:strCache>
                <c:ptCount val="8"/>
                <c:pt idx="0">
                  <c:v>2018-19</c:v>
                </c:pt>
                <c:pt idx="1">
                  <c:v>2019-20</c:v>
                </c:pt>
                <c:pt idx="2">
                  <c:v>2020-21</c:v>
                </c:pt>
                <c:pt idx="3">
                  <c:v>2021-22</c:v>
                </c:pt>
                <c:pt idx="4">
                  <c:v>2022-23</c:v>
                </c:pt>
                <c:pt idx="5">
                  <c:v>2023-24</c:v>
                </c:pt>
                <c:pt idx="6">
                  <c:v>2024-25</c:v>
                </c:pt>
                <c:pt idx="7">
                  <c:v>2025-26</c:v>
                </c:pt>
              </c:strCache>
            </c:strRef>
          </c:cat>
          <c:val>
            <c:numRef>
              <c:f>'Applicant Graphs with Scenarios'!$E$13:$E$20</c:f>
              <c:numCache>
                <c:formatCode>_(* #,##0_);_(* \(#,##0\);_(* "-"??_);_(@_)</c:formatCode>
                <c:ptCount val="8"/>
                <c:pt idx="0">
                  <c:v>1909</c:v>
                </c:pt>
                <c:pt idx="1">
                  <c:v>1893</c:v>
                </c:pt>
                <c:pt idx="2">
                  <c:v>1643</c:v>
                </c:pt>
                <c:pt idx="3">
                  <c:v>1598</c:v>
                </c:pt>
                <c:pt idx="4">
                  <c:v>1692</c:v>
                </c:pt>
                <c:pt idx="5">
                  <c:v>1708.92</c:v>
                </c:pt>
                <c:pt idx="6">
                  <c:v>1726.0092</c:v>
                </c:pt>
                <c:pt idx="7">
                  <c:v>1743.269292</c:v>
                </c:pt>
              </c:numCache>
            </c:numRef>
          </c:val>
          <c:smooth val="0"/>
          <c:extLst>
            <c:ext xmlns:c16="http://schemas.microsoft.com/office/drawing/2014/chart" uri="{C3380CC4-5D6E-409C-BE32-E72D297353CC}">
              <c16:uniqueId val="{00000002-3C72-4891-B93A-BF25E18FBADA}"/>
            </c:ext>
          </c:extLst>
        </c:ser>
        <c:dLbls>
          <c:showLegendKey val="0"/>
          <c:showVal val="0"/>
          <c:showCatName val="0"/>
          <c:showSerName val="0"/>
          <c:showPercent val="0"/>
          <c:showBubbleSize val="0"/>
        </c:dLbls>
        <c:marker val="1"/>
        <c:smooth val="0"/>
        <c:axId val="966968320"/>
        <c:axId val="966959320"/>
      </c:lineChart>
      <c:catAx>
        <c:axId val="96696832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66959320"/>
        <c:crosses val="autoZero"/>
        <c:auto val="1"/>
        <c:lblAlgn val="ctr"/>
        <c:lblOffset val="100"/>
        <c:noMultiLvlLbl val="0"/>
      </c:catAx>
      <c:valAx>
        <c:axId val="966959320"/>
        <c:scaling>
          <c:orientation val="minMax"/>
          <c:max val="2000"/>
          <c:min val="1400"/>
        </c:scaling>
        <c:delete val="0"/>
        <c:axPos val="l"/>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66968320"/>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100" b="1" i="0" u="none" strike="noStrike" kern="1200" spc="0" baseline="0">
                <a:solidFill>
                  <a:schemeClr val="tx1">
                    <a:lumMod val="65000"/>
                    <a:lumOff val="35000"/>
                  </a:schemeClr>
                </a:solidFill>
                <a:latin typeface="+mn-lt"/>
                <a:ea typeface="+mn-ea"/>
                <a:cs typeface="+mn-cs"/>
              </a:defRPr>
            </a:pPr>
            <a:r>
              <a:rPr lang="en-US" sz="1100" b="1"/>
              <a:t>Yield from</a:t>
            </a:r>
            <a:r>
              <a:rPr lang="en-US" sz="1100" b="1" baseline="0"/>
              <a:t> </a:t>
            </a:r>
            <a:r>
              <a:rPr lang="en-US" sz="1100" b="1"/>
              <a:t>Applications by Year:</a:t>
            </a:r>
          </a:p>
          <a:p>
            <a:pPr>
              <a:defRPr sz="1100" b="1"/>
            </a:pPr>
            <a:r>
              <a:rPr lang="en-US" sz="1100" b="1"/>
              <a:t>Future Values Based on Change in Number of Applications</a:t>
            </a:r>
          </a:p>
        </c:rich>
      </c:tx>
      <c:layout>
        <c:manualLayout>
          <c:xMode val="edge"/>
          <c:yMode val="edge"/>
          <c:x val="0.23152234817110273"/>
          <c:y val="9.0815296435629612E-3"/>
        </c:manualLayout>
      </c:layout>
      <c:overlay val="0"/>
      <c:spPr>
        <a:noFill/>
        <a:ln>
          <a:noFill/>
        </a:ln>
        <a:effectLst/>
      </c:spPr>
      <c:txPr>
        <a:bodyPr rot="0" spcFirstLastPara="1" vertOverflow="ellipsis" vert="horz" wrap="square" anchor="ctr" anchorCtr="1"/>
        <a:lstStyle/>
        <a:p>
          <a:pPr>
            <a:defRPr sz="1100" b="1"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'Applicant Graphs with Scenarios'!$C$30</c:f>
              <c:strCache>
                <c:ptCount val="1"/>
                <c:pt idx="0">
                  <c:v>Change by -1.0%</c:v>
                </c:pt>
              </c:strCache>
            </c:strRef>
          </c:tx>
          <c:spPr>
            <a:ln w="28575" cap="rnd">
              <a:solidFill>
                <a:schemeClr val="accent1"/>
              </a:solidFill>
              <a:round/>
            </a:ln>
            <a:effectLst/>
          </c:spPr>
          <c:marker>
            <c:symbol val="square"/>
            <c:size val="7"/>
            <c:spPr>
              <a:solidFill>
                <a:srgbClr val="3333CC"/>
              </a:solidFill>
              <a:ln w="9525">
                <a:solidFill>
                  <a:srgbClr val="3333CC"/>
                </a:solidFill>
              </a:ln>
              <a:effectLst/>
            </c:spPr>
          </c:marker>
          <c:dLbls>
            <c:dLbl>
              <c:idx val="5"/>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02E7-4271-BD25-521BEB51C99B}"/>
                </c:ext>
              </c:extLst>
            </c:dLbl>
            <c:dLbl>
              <c:idx val="6"/>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02E7-4271-BD25-521BEB51C99B}"/>
                </c:ext>
              </c:extLst>
            </c:dLbl>
            <c:dLbl>
              <c:idx val="7"/>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02E7-4271-BD25-521BEB51C99B}"/>
                </c:ext>
              </c:extLst>
            </c:dLbl>
            <c:spPr>
              <a:solidFill>
                <a:srgbClr val="00B05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b"/>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'Applicant Graphs with Scenarios'!$B$31:$B$38</c:f>
              <c:strCache>
                <c:ptCount val="8"/>
                <c:pt idx="0">
                  <c:v>2018-19</c:v>
                </c:pt>
                <c:pt idx="1">
                  <c:v>2019-20</c:v>
                </c:pt>
                <c:pt idx="2">
                  <c:v>2020-21</c:v>
                </c:pt>
                <c:pt idx="3">
                  <c:v>2021-22</c:v>
                </c:pt>
                <c:pt idx="4">
                  <c:v>2022-23</c:v>
                </c:pt>
                <c:pt idx="5">
                  <c:v>2023-24</c:v>
                </c:pt>
                <c:pt idx="6">
                  <c:v>2024-25</c:v>
                </c:pt>
                <c:pt idx="7">
                  <c:v>2025-26</c:v>
                </c:pt>
              </c:strCache>
            </c:strRef>
          </c:cat>
          <c:val>
            <c:numRef>
              <c:f>'Applicant Graphs with Scenarios'!$C$31:$C$38</c:f>
              <c:numCache>
                <c:formatCode>_(* #,##0_);_(* \(#,##0\);_(* "-"??_);_(@_)</c:formatCode>
                <c:ptCount val="8"/>
                <c:pt idx="0">
                  <c:v>779</c:v>
                </c:pt>
                <c:pt idx="1">
                  <c:v>778</c:v>
                </c:pt>
                <c:pt idx="2">
                  <c:v>616</c:v>
                </c:pt>
                <c:pt idx="3">
                  <c:v>640</c:v>
                </c:pt>
                <c:pt idx="4">
                  <c:v>641</c:v>
                </c:pt>
                <c:pt idx="5">
                  <c:v>634.59</c:v>
                </c:pt>
                <c:pt idx="6">
                  <c:v>628.2441</c:v>
                </c:pt>
                <c:pt idx="7">
                  <c:v>621.96165900000005</c:v>
                </c:pt>
              </c:numCache>
            </c:numRef>
          </c:val>
          <c:smooth val="0"/>
          <c:extLst>
            <c:ext xmlns:c16="http://schemas.microsoft.com/office/drawing/2014/chart" uri="{C3380CC4-5D6E-409C-BE32-E72D297353CC}">
              <c16:uniqueId val="{00000000-AF65-49D8-932D-6F9B4A35D30C}"/>
            </c:ext>
          </c:extLst>
        </c:ser>
        <c:ser>
          <c:idx val="1"/>
          <c:order val="1"/>
          <c:tx>
            <c:strRef>
              <c:f>'Applicant Graphs with Scenarios'!$D$30</c:f>
              <c:strCache>
                <c:ptCount val="1"/>
                <c:pt idx="0">
                  <c:v>Change by 0.0%</c:v>
                </c:pt>
              </c:strCache>
            </c:strRef>
          </c:tx>
          <c:spPr>
            <a:ln w="28575" cap="rnd">
              <a:solidFill>
                <a:schemeClr val="accent2"/>
              </a:solidFill>
              <a:round/>
            </a:ln>
            <a:effectLst/>
          </c:spPr>
          <c:marker>
            <c:symbol val="triangle"/>
            <c:size val="8"/>
            <c:spPr>
              <a:solidFill>
                <a:schemeClr val="accent2"/>
              </a:solidFill>
              <a:ln w="9525">
                <a:solidFill>
                  <a:schemeClr val="accent2"/>
                </a:solidFill>
              </a:ln>
              <a:effectLst/>
            </c:spPr>
          </c:marker>
          <c:dLbls>
            <c:dLbl>
              <c:idx val="7"/>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02E7-4271-BD25-521BEB51C99B}"/>
                </c:ext>
              </c:extLst>
            </c:dLbl>
            <c:spPr>
              <a:solidFill>
                <a:srgbClr val="ED7D31"/>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'Applicant Graphs with Scenarios'!$B$31:$B$38</c:f>
              <c:strCache>
                <c:ptCount val="8"/>
                <c:pt idx="0">
                  <c:v>2018-19</c:v>
                </c:pt>
                <c:pt idx="1">
                  <c:v>2019-20</c:v>
                </c:pt>
                <c:pt idx="2">
                  <c:v>2020-21</c:v>
                </c:pt>
                <c:pt idx="3">
                  <c:v>2021-22</c:v>
                </c:pt>
                <c:pt idx="4">
                  <c:v>2022-23</c:v>
                </c:pt>
                <c:pt idx="5">
                  <c:v>2023-24</c:v>
                </c:pt>
                <c:pt idx="6">
                  <c:v>2024-25</c:v>
                </c:pt>
                <c:pt idx="7">
                  <c:v>2025-26</c:v>
                </c:pt>
              </c:strCache>
            </c:strRef>
          </c:cat>
          <c:val>
            <c:numRef>
              <c:f>'Applicant Graphs with Scenarios'!$D$31:$D$38</c:f>
              <c:numCache>
                <c:formatCode>_(* #,##0_);_(* \(#,##0\);_(* "-"??_);_(@_)</c:formatCode>
                <c:ptCount val="8"/>
                <c:pt idx="0">
                  <c:v>779</c:v>
                </c:pt>
                <c:pt idx="1">
                  <c:v>778</c:v>
                </c:pt>
                <c:pt idx="2">
                  <c:v>616</c:v>
                </c:pt>
                <c:pt idx="3">
                  <c:v>640</c:v>
                </c:pt>
                <c:pt idx="4">
                  <c:v>641</c:v>
                </c:pt>
                <c:pt idx="5">
                  <c:v>641</c:v>
                </c:pt>
                <c:pt idx="6">
                  <c:v>641</c:v>
                </c:pt>
                <c:pt idx="7">
                  <c:v>641</c:v>
                </c:pt>
              </c:numCache>
            </c:numRef>
          </c:val>
          <c:smooth val="0"/>
          <c:extLst>
            <c:ext xmlns:c16="http://schemas.microsoft.com/office/drawing/2014/chart" uri="{C3380CC4-5D6E-409C-BE32-E72D297353CC}">
              <c16:uniqueId val="{00000001-AF65-49D8-932D-6F9B4A35D30C}"/>
            </c:ext>
          </c:extLst>
        </c:ser>
        <c:ser>
          <c:idx val="2"/>
          <c:order val="2"/>
          <c:tx>
            <c:strRef>
              <c:f>'Applicant Graphs with Scenarios'!$E$30</c:f>
              <c:strCache>
                <c:ptCount val="1"/>
                <c:pt idx="0">
                  <c:v>Change by  1.0%</c:v>
                </c:pt>
              </c:strCache>
            </c:strRef>
          </c:tx>
          <c:spPr>
            <a:ln w="28575" cap="rnd">
              <a:solidFill>
                <a:srgbClr val="00B050"/>
              </a:solidFill>
              <a:round/>
            </a:ln>
            <a:effectLst/>
          </c:spPr>
          <c:marker>
            <c:symbol val="circle"/>
            <c:size val="7"/>
            <c:spPr>
              <a:solidFill>
                <a:srgbClr val="00B050"/>
              </a:solidFill>
              <a:ln w="9525">
                <a:solidFill>
                  <a:srgbClr val="00B050"/>
                </a:solidFill>
              </a:ln>
              <a:effectLst/>
            </c:spPr>
          </c:marker>
          <c:dLbls>
            <c:dLbl>
              <c:idx val="5"/>
              <c:spPr>
                <a:solidFill>
                  <a:srgbClr val="3333CC"/>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6-02E7-4271-BD25-521BEB51C99B}"/>
                </c:ext>
              </c:extLst>
            </c:dLbl>
            <c:dLbl>
              <c:idx val="6"/>
              <c:spPr>
                <a:solidFill>
                  <a:srgbClr val="3333CC"/>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5-02E7-4271-BD25-521BEB51C99B}"/>
                </c:ext>
              </c:extLst>
            </c:dLbl>
            <c:dLbl>
              <c:idx val="7"/>
              <c:spPr>
                <a:solidFill>
                  <a:srgbClr val="3333CC"/>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4-02E7-4271-BD25-521BEB51C99B}"/>
                </c:ext>
              </c:extLst>
            </c:dLbl>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tx1">
                        <a:lumMod val="75000"/>
                        <a:lumOff val="25000"/>
                      </a:schemeClr>
                    </a:solidFill>
                    <a:latin typeface="+mn-lt"/>
                    <a:ea typeface="+mn-ea"/>
                    <a:cs typeface="+mn-cs"/>
                  </a:defRPr>
                </a:pPr>
                <a:endParaRPr lang="en-US"/>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'Applicant Graphs with Scenarios'!$B$31:$B$38</c:f>
              <c:strCache>
                <c:ptCount val="8"/>
                <c:pt idx="0">
                  <c:v>2018-19</c:v>
                </c:pt>
                <c:pt idx="1">
                  <c:v>2019-20</c:v>
                </c:pt>
                <c:pt idx="2">
                  <c:v>2020-21</c:v>
                </c:pt>
                <c:pt idx="3">
                  <c:v>2021-22</c:v>
                </c:pt>
                <c:pt idx="4">
                  <c:v>2022-23</c:v>
                </c:pt>
                <c:pt idx="5">
                  <c:v>2023-24</c:v>
                </c:pt>
                <c:pt idx="6">
                  <c:v>2024-25</c:v>
                </c:pt>
                <c:pt idx="7">
                  <c:v>2025-26</c:v>
                </c:pt>
              </c:strCache>
            </c:strRef>
          </c:cat>
          <c:val>
            <c:numRef>
              <c:f>'Applicant Graphs with Scenarios'!$E$31:$E$38</c:f>
              <c:numCache>
                <c:formatCode>_(* #,##0_);_(* \(#,##0\);_(* "-"??_);_(@_)</c:formatCode>
                <c:ptCount val="8"/>
                <c:pt idx="0">
                  <c:v>779</c:v>
                </c:pt>
                <c:pt idx="1">
                  <c:v>778</c:v>
                </c:pt>
                <c:pt idx="2">
                  <c:v>616</c:v>
                </c:pt>
                <c:pt idx="3">
                  <c:v>640</c:v>
                </c:pt>
                <c:pt idx="4">
                  <c:v>641</c:v>
                </c:pt>
                <c:pt idx="5">
                  <c:v>647.41</c:v>
                </c:pt>
                <c:pt idx="6">
                  <c:v>653.88409999999999</c:v>
                </c:pt>
                <c:pt idx="7">
                  <c:v>660.42294100000004</c:v>
                </c:pt>
              </c:numCache>
            </c:numRef>
          </c:val>
          <c:smooth val="0"/>
          <c:extLst>
            <c:ext xmlns:c16="http://schemas.microsoft.com/office/drawing/2014/chart" uri="{C3380CC4-5D6E-409C-BE32-E72D297353CC}">
              <c16:uniqueId val="{00000002-AF65-49D8-932D-6F9B4A35D30C}"/>
            </c:ext>
          </c:extLst>
        </c:ser>
        <c:dLbls>
          <c:showLegendKey val="0"/>
          <c:showVal val="0"/>
          <c:showCatName val="0"/>
          <c:showSerName val="0"/>
          <c:showPercent val="0"/>
          <c:showBubbleSize val="0"/>
        </c:dLbls>
        <c:marker val="1"/>
        <c:smooth val="0"/>
        <c:axId val="966968320"/>
        <c:axId val="966959320"/>
      </c:lineChart>
      <c:catAx>
        <c:axId val="96696832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66959320"/>
        <c:crosses val="autoZero"/>
        <c:auto val="1"/>
        <c:lblAlgn val="ctr"/>
        <c:lblOffset val="100"/>
        <c:noMultiLvlLbl val="0"/>
      </c:catAx>
      <c:valAx>
        <c:axId val="966959320"/>
        <c:scaling>
          <c:orientation val="minMax"/>
          <c:min val="500"/>
        </c:scaling>
        <c:delete val="0"/>
        <c:axPos val="l"/>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66968320"/>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100" b="1" i="0" u="none" strike="noStrike" kern="1200" spc="0" baseline="0">
                <a:solidFill>
                  <a:schemeClr val="tx1">
                    <a:lumMod val="65000"/>
                    <a:lumOff val="35000"/>
                  </a:schemeClr>
                </a:solidFill>
                <a:latin typeface="+mn-lt"/>
                <a:ea typeface="+mn-ea"/>
                <a:cs typeface="+mn-cs"/>
              </a:defRPr>
            </a:pPr>
            <a:r>
              <a:rPr lang="en-US" sz="1100" b="1"/>
              <a:t>Yield from</a:t>
            </a:r>
            <a:r>
              <a:rPr lang="en-US" sz="1100" b="1" baseline="0"/>
              <a:t> </a:t>
            </a:r>
            <a:r>
              <a:rPr lang="en-US" sz="1100" b="1"/>
              <a:t>Applications by Year:</a:t>
            </a:r>
          </a:p>
          <a:p>
            <a:pPr>
              <a:defRPr sz="1100" b="1"/>
            </a:pPr>
            <a:r>
              <a:rPr lang="en-US" sz="1100" b="1"/>
              <a:t>Future Values Based</a:t>
            </a:r>
            <a:r>
              <a:rPr lang="en-US" sz="1100" b="1" baseline="0"/>
              <a:t> on </a:t>
            </a:r>
            <a:r>
              <a:rPr lang="en-US" sz="1100" b="1"/>
              <a:t>Change in Yield Percentage</a:t>
            </a:r>
          </a:p>
        </c:rich>
      </c:tx>
      <c:layout>
        <c:manualLayout>
          <c:xMode val="edge"/>
          <c:yMode val="edge"/>
          <c:x val="0.2509653004916807"/>
          <c:y val="1.314865053633002E-2"/>
        </c:manualLayout>
      </c:layout>
      <c:overlay val="0"/>
      <c:spPr>
        <a:noFill/>
        <a:ln>
          <a:noFill/>
        </a:ln>
        <a:effectLst/>
      </c:spPr>
      <c:txPr>
        <a:bodyPr rot="0" spcFirstLastPara="1" vertOverflow="ellipsis" vert="horz" wrap="square" anchor="ctr" anchorCtr="1"/>
        <a:lstStyle/>
        <a:p>
          <a:pPr>
            <a:defRPr sz="1100" b="1"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'Applicant Graphs with Scenarios'!$B$50</c:f>
              <c:strCache>
                <c:ptCount val="1"/>
                <c:pt idx="0">
                  <c:v>Change by -1.0%</c:v>
                </c:pt>
              </c:strCache>
            </c:strRef>
          </c:tx>
          <c:spPr>
            <a:ln w="28575" cap="rnd">
              <a:solidFill>
                <a:schemeClr val="accent1"/>
              </a:solidFill>
              <a:round/>
            </a:ln>
            <a:effectLst/>
          </c:spPr>
          <c:marker>
            <c:symbol val="square"/>
            <c:size val="7"/>
            <c:spPr>
              <a:solidFill>
                <a:srgbClr val="3333CC"/>
              </a:solidFill>
              <a:ln w="9525">
                <a:solidFill>
                  <a:srgbClr val="3333CC"/>
                </a:solidFill>
              </a:ln>
              <a:effectLst/>
            </c:spPr>
          </c:marker>
          <c:dLbls>
            <c:dLbl>
              <c:idx val="5"/>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5F91-4B16-AA3D-C3D1F7926D25}"/>
                </c:ext>
              </c:extLst>
            </c:dLbl>
            <c:dLbl>
              <c:idx val="6"/>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5F91-4B16-AA3D-C3D1F7926D25}"/>
                </c:ext>
              </c:extLst>
            </c:dLbl>
            <c:dLbl>
              <c:idx val="7"/>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5F91-4B16-AA3D-C3D1F7926D25}"/>
                </c:ext>
              </c:extLst>
            </c:dLbl>
            <c:spPr>
              <a:solidFill>
                <a:srgbClr val="3333CC"/>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b"/>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'Applicant Graphs with Scenarios'!$A$51:$A$58</c:f>
              <c:strCache>
                <c:ptCount val="8"/>
                <c:pt idx="0">
                  <c:v>2018-19</c:v>
                </c:pt>
                <c:pt idx="1">
                  <c:v>2019-20</c:v>
                </c:pt>
                <c:pt idx="2">
                  <c:v>2020-21</c:v>
                </c:pt>
                <c:pt idx="3">
                  <c:v>2021-22</c:v>
                </c:pt>
                <c:pt idx="4">
                  <c:v>2022-23</c:v>
                </c:pt>
                <c:pt idx="5">
                  <c:v>2023-24</c:v>
                </c:pt>
                <c:pt idx="6">
                  <c:v>2024-25</c:v>
                </c:pt>
                <c:pt idx="7">
                  <c:v>2025-26</c:v>
                </c:pt>
              </c:strCache>
            </c:strRef>
          </c:cat>
          <c:val>
            <c:numRef>
              <c:f>'Applicant Graphs with Scenarios'!$B$51:$B$58</c:f>
              <c:numCache>
                <c:formatCode>_(* #,##0_);_(* \(#,##0\);_(* "-"??_);_(@_)</c:formatCode>
                <c:ptCount val="8"/>
                <c:pt idx="0">
                  <c:v>779</c:v>
                </c:pt>
                <c:pt idx="1">
                  <c:v>778</c:v>
                </c:pt>
                <c:pt idx="2">
                  <c:v>616</c:v>
                </c:pt>
                <c:pt idx="3">
                  <c:v>640</c:v>
                </c:pt>
                <c:pt idx="4">
                  <c:v>641</c:v>
                </c:pt>
                <c:pt idx="5">
                  <c:v>624.08000000000004</c:v>
                </c:pt>
                <c:pt idx="6">
                  <c:v>607.16</c:v>
                </c:pt>
                <c:pt idx="7">
                  <c:v>590.24</c:v>
                </c:pt>
              </c:numCache>
            </c:numRef>
          </c:val>
          <c:smooth val="0"/>
          <c:extLst>
            <c:ext xmlns:c16="http://schemas.microsoft.com/office/drawing/2014/chart" uri="{C3380CC4-5D6E-409C-BE32-E72D297353CC}">
              <c16:uniqueId val="{00000000-AE73-4FBD-B5E9-848288BBA6B6}"/>
            </c:ext>
          </c:extLst>
        </c:ser>
        <c:ser>
          <c:idx val="1"/>
          <c:order val="1"/>
          <c:tx>
            <c:strRef>
              <c:f>'Applicant Graphs with Scenarios'!$C$50</c:f>
              <c:strCache>
                <c:ptCount val="1"/>
                <c:pt idx="0">
                  <c:v>Change by 0.0%</c:v>
                </c:pt>
              </c:strCache>
            </c:strRef>
          </c:tx>
          <c:spPr>
            <a:ln w="28575" cap="rnd">
              <a:solidFill>
                <a:schemeClr val="accent2"/>
              </a:solidFill>
              <a:round/>
            </a:ln>
            <a:effectLst/>
          </c:spPr>
          <c:marker>
            <c:symbol val="triangle"/>
            <c:size val="8"/>
            <c:spPr>
              <a:solidFill>
                <a:schemeClr val="accent2"/>
              </a:solidFill>
              <a:ln w="9525">
                <a:solidFill>
                  <a:schemeClr val="accent2"/>
                </a:solidFill>
              </a:ln>
              <a:effectLst/>
            </c:spPr>
          </c:marker>
          <c:dLbls>
            <c:dLbl>
              <c:idx val="7"/>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5F91-4B16-AA3D-C3D1F7926D25}"/>
                </c:ext>
              </c:extLst>
            </c:dLbl>
            <c:spPr>
              <a:solidFill>
                <a:srgbClr val="ED7D31"/>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'Applicant Graphs with Scenarios'!$A$51:$A$58</c:f>
              <c:strCache>
                <c:ptCount val="8"/>
                <c:pt idx="0">
                  <c:v>2018-19</c:v>
                </c:pt>
                <c:pt idx="1">
                  <c:v>2019-20</c:v>
                </c:pt>
                <c:pt idx="2">
                  <c:v>2020-21</c:v>
                </c:pt>
                <c:pt idx="3">
                  <c:v>2021-22</c:v>
                </c:pt>
                <c:pt idx="4">
                  <c:v>2022-23</c:v>
                </c:pt>
                <c:pt idx="5">
                  <c:v>2023-24</c:v>
                </c:pt>
                <c:pt idx="6">
                  <c:v>2024-25</c:v>
                </c:pt>
                <c:pt idx="7">
                  <c:v>2025-26</c:v>
                </c:pt>
              </c:strCache>
            </c:strRef>
          </c:cat>
          <c:val>
            <c:numRef>
              <c:f>'Applicant Graphs with Scenarios'!$C$51:$C$58</c:f>
              <c:numCache>
                <c:formatCode>_(* #,##0_);_(* \(#,##0\);_(* "-"??_);_(@_)</c:formatCode>
                <c:ptCount val="8"/>
                <c:pt idx="0">
                  <c:v>779</c:v>
                </c:pt>
                <c:pt idx="1">
                  <c:v>778</c:v>
                </c:pt>
                <c:pt idx="2">
                  <c:v>616</c:v>
                </c:pt>
                <c:pt idx="3">
                  <c:v>640</c:v>
                </c:pt>
                <c:pt idx="4">
                  <c:v>641</c:v>
                </c:pt>
                <c:pt idx="5">
                  <c:v>641</c:v>
                </c:pt>
                <c:pt idx="6">
                  <c:v>641</c:v>
                </c:pt>
                <c:pt idx="7">
                  <c:v>641</c:v>
                </c:pt>
              </c:numCache>
            </c:numRef>
          </c:val>
          <c:smooth val="0"/>
          <c:extLst>
            <c:ext xmlns:c16="http://schemas.microsoft.com/office/drawing/2014/chart" uri="{C3380CC4-5D6E-409C-BE32-E72D297353CC}">
              <c16:uniqueId val="{00000001-AE73-4FBD-B5E9-848288BBA6B6}"/>
            </c:ext>
          </c:extLst>
        </c:ser>
        <c:ser>
          <c:idx val="2"/>
          <c:order val="2"/>
          <c:tx>
            <c:strRef>
              <c:f>'Applicant Graphs with Scenarios'!$D$50</c:f>
              <c:strCache>
                <c:ptCount val="1"/>
                <c:pt idx="0">
                  <c:v>Change by  1.0%</c:v>
                </c:pt>
              </c:strCache>
            </c:strRef>
          </c:tx>
          <c:spPr>
            <a:ln w="28575" cap="rnd">
              <a:solidFill>
                <a:srgbClr val="00B050"/>
              </a:solidFill>
              <a:round/>
            </a:ln>
            <a:effectLst/>
          </c:spPr>
          <c:marker>
            <c:symbol val="circle"/>
            <c:size val="7"/>
            <c:spPr>
              <a:solidFill>
                <a:srgbClr val="00B050"/>
              </a:solidFill>
              <a:ln w="9525">
                <a:solidFill>
                  <a:srgbClr val="00B050"/>
                </a:solidFill>
              </a:ln>
              <a:effectLst/>
            </c:spPr>
          </c:marker>
          <c:dLbls>
            <c:dLbl>
              <c:idx val="5"/>
              <c:spPr>
                <a:solidFill>
                  <a:srgbClr val="00B05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4-5F91-4B16-AA3D-C3D1F7926D25}"/>
                </c:ext>
              </c:extLst>
            </c:dLbl>
            <c:dLbl>
              <c:idx val="6"/>
              <c:spPr>
                <a:solidFill>
                  <a:srgbClr val="00B05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5-5F91-4B16-AA3D-C3D1F7926D25}"/>
                </c:ext>
              </c:extLst>
            </c:dLbl>
            <c:dLbl>
              <c:idx val="7"/>
              <c:spPr>
                <a:solidFill>
                  <a:srgbClr val="00B05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6-5F91-4B16-AA3D-C3D1F7926D25}"/>
                </c:ext>
              </c:extLst>
            </c:dLbl>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tx1">
                        <a:lumMod val="75000"/>
                        <a:lumOff val="25000"/>
                      </a:schemeClr>
                    </a:solidFill>
                    <a:latin typeface="+mn-lt"/>
                    <a:ea typeface="+mn-ea"/>
                    <a:cs typeface="+mn-cs"/>
                  </a:defRPr>
                </a:pPr>
                <a:endParaRPr lang="en-US"/>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'Applicant Graphs with Scenarios'!$A$51:$A$58</c:f>
              <c:strCache>
                <c:ptCount val="8"/>
                <c:pt idx="0">
                  <c:v>2018-19</c:v>
                </c:pt>
                <c:pt idx="1">
                  <c:v>2019-20</c:v>
                </c:pt>
                <c:pt idx="2">
                  <c:v>2020-21</c:v>
                </c:pt>
                <c:pt idx="3">
                  <c:v>2021-22</c:v>
                </c:pt>
                <c:pt idx="4">
                  <c:v>2022-23</c:v>
                </c:pt>
                <c:pt idx="5">
                  <c:v>2023-24</c:v>
                </c:pt>
                <c:pt idx="6">
                  <c:v>2024-25</c:v>
                </c:pt>
                <c:pt idx="7">
                  <c:v>2025-26</c:v>
                </c:pt>
              </c:strCache>
            </c:strRef>
          </c:cat>
          <c:val>
            <c:numRef>
              <c:f>'Applicant Graphs with Scenarios'!$D$51:$D$58</c:f>
              <c:numCache>
                <c:formatCode>_(* #,##0_);_(* \(#,##0\);_(* "-"??_);_(@_)</c:formatCode>
                <c:ptCount val="8"/>
                <c:pt idx="0">
                  <c:v>779</c:v>
                </c:pt>
                <c:pt idx="1">
                  <c:v>778</c:v>
                </c:pt>
                <c:pt idx="2">
                  <c:v>616</c:v>
                </c:pt>
                <c:pt idx="3">
                  <c:v>640</c:v>
                </c:pt>
                <c:pt idx="4">
                  <c:v>641</c:v>
                </c:pt>
                <c:pt idx="5">
                  <c:v>657.92000000000007</c:v>
                </c:pt>
                <c:pt idx="6">
                  <c:v>674.84</c:v>
                </c:pt>
                <c:pt idx="7">
                  <c:v>691.7600000000001</c:v>
                </c:pt>
              </c:numCache>
            </c:numRef>
          </c:val>
          <c:smooth val="0"/>
          <c:extLst>
            <c:ext xmlns:c16="http://schemas.microsoft.com/office/drawing/2014/chart" uri="{C3380CC4-5D6E-409C-BE32-E72D297353CC}">
              <c16:uniqueId val="{00000002-AE73-4FBD-B5E9-848288BBA6B6}"/>
            </c:ext>
          </c:extLst>
        </c:ser>
        <c:dLbls>
          <c:showLegendKey val="0"/>
          <c:showVal val="0"/>
          <c:showCatName val="0"/>
          <c:showSerName val="0"/>
          <c:showPercent val="0"/>
          <c:showBubbleSize val="0"/>
        </c:dLbls>
        <c:marker val="1"/>
        <c:smooth val="0"/>
        <c:axId val="966968320"/>
        <c:axId val="966959320"/>
      </c:lineChart>
      <c:catAx>
        <c:axId val="96696832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66959320"/>
        <c:crosses val="autoZero"/>
        <c:auto val="1"/>
        <c:lblAlgn val="ctr"/>
        <c:lblOffset val="100"/>
        <c:noMultiLvlLbl val="0"/>
      </c:catAx>
      <c:valAx>
        <c:axId val="966959320"/>
        <c:scaling>
          <c:orientation val="minMax"/>
          <c:min val="500"/>
        </c:scaling>
        <c:delete val="0"/>
        <c:axPos val="l"/>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66968320"/>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Total Credit Hours Attempted by Year</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'Total Hours with Scenarios'!$C$12</c:f>
              <c:strCache>
                <c:ptCount val="1"/>
                <c:pt idx="0">
                  <c:v>Change by -1.0%</c:v>
                </c:pt>
              </c:strCache>
            </c:strRef>
          </c:tx>
          <c:spPr>
            <a:ln w="28575" cap="rnd">
              <a:solidFill>
                <a:schemeClr val="accent1"/>
              </a:solidFill>
              <a:round/>
            </a:ln>
            <a:effectLst/>
          </c:spPr>
          <c:marker>
            <c:symbol val="square"/>
            <c:size val="7"/>
            <c:spPr>
              <a:solidFill>
                <a:srgbClr val="3333CC"/>
              </a:solidFill>
              <a:ln w="9525">
                <a:solidFill>
                  <a:srgbClr val="3333CC"/>
                </a:solidFill>
              </a:ln>
              <a:effectLst/>
            </c:spPr>
          </c:marker>
          <c:dLbls>
            <c:dLbl>
              <c:idx val="0"/>
              <c:delete val="1"/>
              <c:extLst>
                <c:ext xmlns:c15="http://schemas.microsoft.com/office/drawing/2012/chart" uri="{CE6537A1-D6FC-4f65-9D91-7224C49458BB}"/>
                <c:ext xmlns:c16="http://schemas.microsoft.com/office/drawing/2014/chart" uri="{C3380CC4-5D6E-409C-BE32-E72D297353CC}">
                  <c16:uniqueId val="{00000000-06EB-4861-92DA-33506EE8A983}"/>
                </c:ext>
              </c:extLst>
            </c:dLbl>
            <c:dLbl>
              <c:idx val="1"/>
              <c:delete val="1"/>
              <c:extLst>
                <c:ext xmlns:c15="http://schemas.microsoft.com/office/drawing/2012/chart" uri="{CE6537A1-D6FC-4f65-9D91-7224C49458BB}"/>
                <c:ext xmlns:c16="http://schemas.microsoft.com/office/drawing/2014/chart" uri="{C3380CC4-5D6E-409C-BE32-E72D297353CC}">
                  <c16:uniqueId val="{00000001-06EB-4861-92DA-33506EE8A983}"/>
                </c:ext>
              </c:extLst>
            </c:dLbl>
            <c:dLbl>
              <c:idx val="2"/>
              <c:delete val="1"/>
              <c:extLst>
                <c:ext xmlns:c15="http://schemas.microsoft.com/office/drawing/2012/chart" uri="{CE6537A1-D6FC-4f65-9D91-7224C49458BB}"/>
                <c:ext xmlns:c16="http://schemas.microsoft.com/office/drawing/2014/chart" uri="{C3380CC4-5D6E-409C-BE32-E72D297353CC}">
                  <c16:uniqueId val="{00000002-06EB-4861-92DA-33506EE8A983}"/>
                </c:ext>
              </c:extLst>
            </c:dLbl>
            <c:dLbl>
              <c:idx val="3"/>
              <c:delete val="1"/>
              <c:extLst>
                <c:ext xmlns:c15="http://schemas.microsoft.com/office/drawing/2012/chart" uri="{CE6537A1-D6FC-4f65-9D91-7224C49458BB}"/>
                <c:ext xmlns:c16="http://schemas.microsoft.com/office/drawing/2014/chart" uri="{C3380CC4-5D6E-409C-BE32-E72D297353CC}">
                  <c16:uniqueId val="{00000003-06EB-4861-92DA-33506EE8A983}"/>
                </c:ext>
              </c:extLst>
            </c:dLbl>
            <c:dLbl>
              <c:idx val="4"/>
              <c:delete val="1"/>
              <c:extLst>
                <c:ext xmlns:c15="http://schemas.microsoft.com/office/drawing/2012/chart" uri="{CE6537A1-D6FC-4f65-9D91-7224C49458BB}"/>
                <c:ext xmlns:c16="http://schemas.microsoft.com/office/drawing/2014/chart" uri="{C3380CC4-5D6E-409C-BE32-E72D297353CC}">
                  <c16:uniqueId val="{00000004-06EB-4861-92DA-33506EE8A983}"/>
                </c:ext>
              </c:extLst>
            </c:dLbl>
            <c:spPr>
              <a:solidFill>
                <a:srgbClr val="3333FF"/>
              </a:solidFill>
              <a:ln>
                <a:noFill/>
              </a:ln>
              <a:effectLst/>
            </c:spPr>
            <c:txPr>
              <a:bodyPr rot="0" spcFirstLastPara="1" vertOverflow="ellipsis" vert="horz" wrap="square" lIns="38100" tIns="19050" rIns="38100" bIns="19050" anchor="ctr" anchorCtr="1">
                <a:spAutoFit/>
              </a:bodyPr>
              <a:lstStyle/>
              <a:p>
                <a:pPr>
                  <a:defRPr sz="1000" b="0" i="0" u="none" strike="noStrike" kern="1200" baseline="0">
                    <a:solidFill>
                      <a:schemeClr val="bg1"/>
                    </a:solidFill>
                    <a:latin typeface="+mn-lt"/>
                    <a:ea typeface="+mn-ea"/>
                    <a:cs typeface="+mn-cs"/>
                  </a:defRPr>
                </a:pPr>
                <a:endParaRPr lang="en-US"/>
              </a:p>
            </c:txPr>
            <c:dLblPos val="b"/>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'Total Hours with Scenarios'!$B$13:$B$20</c:f>
              <c:strCache>
                <c:ptCount val="8"/>
                <c:pt idx="0">
                  <c:v>2018-19</c:v>
                </c:pt>
                <c:pt idx="1">
                  <c:v>2019-20</c:v>
                </c:pt>
                <c:pt idx="2">
                  <c:v>2020-21</c:v>
                </c:pt>
                <c:pt idx="3">
                  <c:v>2021-22</c:v>
                </c:pt>
                <c:pt idx="4">
                  <c:v>2022-23</c:v>
                </c:pt>
                <c:pt idx="5">
                  <c:v>2023-24</c:v>
                </c:pt>
                <c:pt idx="6">
                  <c:v>2024-25</c:v>
                </c:pt>
                <c:pt idx="7">
                  <c:v>2025-26</c:v>
                </c:pt>
              </c:strCache>
            </c:strRef>
          </c:cat>
          <c:val>
            <c:numRef>
              <c:f>'Total Hours with Scenarios'!$C$13:$C$20</c:f>
              <c:numCache>
                <c:formatCode>_(* #,##0_);_(* \(#,##0\);_(* "-"??_);_(@_)</c:formatCode>
                <c:ptCount val="8"/>
                <c:pt idx="0">
                  <c:v>52072.5</c:v>
                </c:pt>
                <c:pt idx="1">
                  <c:v>51196</c:v>
                </c:pt>
                <c:pt idx="2">
                  <c:v>46072</c:v>
                </c:pt>
                <c:pt idx="3">
                  <c:v>43187</c:v>
                </c:pt>
                <c:pt idx="4">
                  <c:v>42602.5</c:v>
                </c:pt>
                <c:pt idx="5">
                  <c:v>42176.474999999999</c:v>
                </c:pt>
                <c:pt idx="6">
                  <c:v>41754.710249999996</c:v>
                </c:pt>
                <c:pt idx="7">
                  <c:v>41337.163147499996</c:v>
                </c:pt>
              </c:numCache>
            </c:numRef>
          </c:val>
          <c:smooth val="0"/>
          <c:extLst>
            <c:ext xmlns:c16="http://schemas.microsoft.com/office/drawing/2014/chart" uri="{C3380CC4-5D6E-409C-BE32-E72D297353CC}">
              <c16:uniqueId val="{00000005-06EB-4861-92DA-33506EE8A983}"/>
            </c:ext>
          </c:extLst>
        </c:ser>
        <c:ser>
          <c:idx val="1"/>
          <c:order val="1"/>
          <c:tx>
            <c:strRef>
              <c:f>'Total Hours with Scenarios'!$D$12</c:f>
              <c:strCache>
                <c:ptCount val="1"/>
                <c:pt idx="0">
                  <c:v>Change by 0.0%</c:v>
                </c:pt>
              </c:strCache>
            </c:strRef>
          </c:tx>
          <c:spPr>
            <a:ln w="28575" cap="rnd">
              <a:solidFill>
                <a:schemeClr val="accent2"/>
              </a:solidFill>
              <a:round/>
            </a:ln>
            <a:effectLst/>
          </c:spPr>
          <c:marker>
            <c:symbol val="triangle"/>
            <c:size val="8"/>
            <c:spPr>
              <a:solidFill>
                <a:schemeClr val="accent2"/>
              </a:solidFill>
              <a:ln w="9525">
                <a:solidFill>
                  <a:schemeClr val="accent2"/>
                </a:solidFill>
              </a:ln>
              <a:effectLst/>
            </c:spPr>
          </c:marker>
          <c:dLbls>
            <c:dLbl>
              <c:idx val="0"/>
              <c:delete val="1"/>
              <c:extLst>
                <c:ext xmlns:c15="http://schemas.microsoft.com/office/drawing/2012/chart" uri="{CE6537A1-D6FC-4f65-9D91-7224C49458BB}"/>
                <c:ext xmlns:c16="http://schemas.microsoft.com/office/drawing/2014/chart" uri="{C3380CC4-5D6E-409C-BE32-E72D297353CC}">
                  <c16:uniqueId val="{00000006-06EB-4861-92DA-33506EE8A983}"/>
                </c:ext>
              </c:extLst>
            </c:dLbl>
            <c:dLbl>
              <c:idx val="1"/>
              <c:delete val="1"/>
              <c:extLst>
                <c:ext xmlns:c15="http://schemas.microsoft.com/office/drawing/2012/chart" uri="{CE6537A1-D6FC-4f65-9D91-7224C49458BB}"/>
                <c:ext xmlns:c16="http://schemas.microsoft.com/office/drawing/2014/chart" uri="{C3380CC4-5D6E-409C-BE32-E72D297353CC}">
                  <c16:uniqueId val="{00000007-06EB-4861-92DA-33506EE8A983}"/>
                </c:ext>
              </c:extLst>
            </c:dLbl>
            <c:dLbl>
              <c:idx val="2"/>
              <c:delete val="1"/>
              <c:extLst>
                <c:ext xmlns:c15="http://schemas.microsoft.com/office/drawing/2012/chart" uri="{CE6537A1-D6FC-4f65-9D91-7224C49458BB}"/>
                <c:ext xmlns:c16="http://schemas.microsoft.com/office/drawing/2014/chart" uri="{C3380CC4-5D6E-409C-BE32-E72D297353CC}">
                  <c16:uniqueId val="{00000008-06EB-4861-92DA-33506EE8A983}"/>
                </c:ext>
              </c:extLst>
            </c:dLbl>
            <c:dLbl>
              <c:idx val="3"/>
              <c:delete val="1"/>
              <c:extLst>
                <c:ext xmlns:c15="http://schemas.microsoft.com/office/drawing/2012/chart" uri="{CE6537A1-D6FC-4f65-9D91-7224C49458BB}"/>
                <c:ext xmlns:c16="http://schemas.microsoft.com/office/drawing/2014/chart" uri="{C3380CC4-5D6E-409C-BE32-E72D297353CC}">
                  <c16:uniqueId val="{00000009-06EB-4861-92DA-33506EE8A983}"/>
                </c:ext>
              </c:extLst>
            </c:dLbl>
            <c:dLbl>
              <c:idx val="4"/>
              <c:delete val="1"/>
              <c:extLst>
                <c:ext xmlns:c15="http://schemas.microsoft.com/office/drawing/2012/chart" uri="{CE6537A1-D6FC-4f65-9D91-7224C49458BB}"/>
                <c:ext xmlns:c16="http://schemas.microsoft.com/office/drawing/2014/chart" uri="{C3380CC4-5D6E-409C-BE32-E72D297353CC}">
                  <c16:uniqueId val="{0000000A-06EB-4861-92DA-33506EE8A983}"/>
                </c:ext>
              </c:extLst>
            </c:dLbl>
            <c:dLbl>
              <c:idx val="5"/>
              <c:delete val="1"/>
              <c:extLst>
                <c:ext xmlns:c15="http://schemas.microsoft.com/office/drawing/2012/chart" uri="{CE6537A1-D6FC-4f65-9D91-7224C49458BB}"/>
                <c:ext xmlns:c16="http://schemas.microsoft.com/office/drawing/2014/chart" uri="{C3380CC4-5D6E-409C-BE32-E72D297353CC}">
                  <c16:uniqueId val="{0000000B-06EB-4861-92DA-33506EE8A983}"/>
                </c:ext>
              </c:extLst>
            </c:dLbl>
            <c:dLbl>
              <c:idx val="6"/>
              <c:delete val="1"/>
              <c:extLst>
                <c:ext xmlns:c15="http://schemas.microsoft.com/office/drawing/2012/chart" uri="{CE6537A1-D6FC-4f65-9D91-7224C49458BB}"/>
                <c:ext xmlns:c16="http://schemas.microsoft.com/office/drawing/2014/chart" uri="{C3380CC4-5D6E-409C-BE32-E72D297353CC}">
                  <c16:uniqueId val="{0000000C-06EB-4861-92DA-33506EE8A983}"/>
                </c:ext>
              </c:extLst>
            </c:dLbl>
            <c:dLbl>
              <c:idx val="7"/>
              <c:spPr>
                <a:solidFill>
                  <a:srgbClr val="F8CBAD"/>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6="http://schemas.microsoft.com/office/drawing/2014/chart" uri="{C3380CC4-5D6E-409C-BE32-E72D297353CC}">
                  <c16:uniqueId val="{0000000D-06EB-4861-92DA-33506EE8A983}"/>
                </c:ext>
              </c:extLst>
            </c:dLbl>
            <c:spPr>
              <a:solidFill>
                <a:schemeClr val="accent2">
                  <a:lumMod val="40000"/>
                  <a:lumOff val="60000"/>
                </a:schemeClr>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'Total Hours with Scenarios'!$B$13:$B$20</c:f>
              <c:strCache>
                <c:ptCount val="8"/>
                <c:pt idx="0">
                  <c:v>2018-19</c:v>
                </c:pt>
                <c:pt idx="1">
                  <c:v>2019-20</c:v>
                </c:pt>
                <c:pt idx="2">
                  <c:v>2020-21</c:v>
                </c:pt>
                <c:pt idx="3">
                  <c:v>2021-22</c:v>
                </c:pt>
                <c:pt idx="4">
                  <c:v>2022-23</c:v>
                </c:pt>
                <c:pt idx="5">
                  <c:v>2023-24</c:v>
                </c:pt>
                <c:pt idx="6">
                  <c:v>2024-25</c:v>
                </c:pt>
                <c:pt idx="7">
                  <c:v>2025-26</c:v>
                </c:pt>
              </c:strCache>
            </c:strRef>
          </c:cat>
          <c:val>
            <c:numRef>
              <c:f>'Total Hours with Scenarios'!$D$13:$D$20</c:f>
              <c:numCache>
                <c:formatCode>_(* #,##0_);_(* \(#,##0\);_(* "-"??_);_(@_)</c:formatCode>
                <c:ptCount val="8"/>
                <c:pt idx="0">
                  <c:v>52072.5</c:v>
                </c:pt>
                <c:pt idx="1">
                  <c:v>51196</c:v>
                </c:pt>
                <c:pt idx="2">
                  <c:v>46072</c:v>
                </c:pt>
                <c:pt idx="3">
                  <c:v>43187</c:v>
                </c:pt>
                <c:pt idx="4">
                  <c:v>42602.5</c:v>
                </c:pt>
                <c:pt idx="5">
                  <c:v>42602.5</c:v>
                </c:pt>
                <c:pt idx="6">
                  <c:v>42602.5</c:v>
                </c:pt>
                <c:pt idx="7">
                  <c:v>42602.5</c:v>
                </c:pt>
              </c:numCache>
            </c:numRef>
          </c:val>
          <c:smooth val="0"/>
          <c:extLst>
            <c:ext xmlns:c16="http://schemas.microsoft.com/office/drawing/2014/chart" uri="{C3380CC4-5D6E-409C-BE32-E72D297353CC}">
              <c16:uniqueId val="{0000000E-06EB-4861-92DA-33506EE8A983}"/>
            </c:ext>
          </c:extLst>
        </c:ser>
        <c:ser>
          <c:idx val="2"/>
          <c:order val="2"/>
          <c:tx>
            <c:strRef>
              <c:f>'Total Hours with Scenarios'!$E$12</c:f>
              <c:strCache>
                <c:ptCount val="1"/>
                <c:pt idx="0">
                  <c:v>Change by  1.0%</c:v>
                </c:pt>
              </c:strCache>
            </c:strRef>
          </c:tx>
          <c:spPr>
            <a:ln w="28575" cap="rnd">
              <a:solidFill>
                <a:srgbClr val="00B050"/>
              </a:solidFill>
              <a:round/>
            </a:ln>
            <a:effectLst/>
          </c:spPr>
          <c:marker>
            <c:symbol val="circle"/>
            <c:size val="7"/>
            <c:spPr>
              <a:solidFill>
                <a:srgbClr val="00B050"/>
              </a:solidFill>
              <a:ln w="9525">
                <a:solidFill>
                  <a:srgbClr val="00B050"/>
                </a:solidFill>
              </a:ln>
              <a:effectLst/>
            </c:spPr>
          </c:marker>
          <c:dLbls>
            <c:dLbl>
              <c:idx val="5"/>
              <c:spPr>
                <a:solidFill>
                  <a:srgbClr val="00B05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F-06EB-4861-92DA-33506EE8A983}"/>
                </c:ext>
              </c:extLst>
            </c:dLbl>
            <c:dLbl>
              <c:idx val="6"/>
              <c:spPr>
                <a:solidFill>
                  <a:srgbClr val="00B05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10-06EB-4861-92DA-33506EE8A983}"/>
                </c:ext>
              </c:extLst>
            </c:dLbl>
            <c:dLbl>
              <c:idx val="7"/>
              <c:spPr>
                <a:solidFill>
                  <a:srgbClr val="00B05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11-06EB-4861-92DA-33506EE8A983}"/>
                </c:ext>
              </c:extLst>
            </c:dLbl>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tx1">
                        <a:lumMod val="75000"/>
                        <a:lumOff val="25000"/>
                      </a:schemeClr>
                    </a:solidFill>
                    <a:latin typeface="+mn-lt"/>
                    <a:ea typeface="+mn-ea"/>
                    <a:cs typeface="+mn-cs"/>
                  </a:defRPr>
                </a:pPr>
                <a:endParaRPr lang="en-US"/>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'Total Hours with Scenarios'!$B$13:$B$20</c:f>
              <c:strCache>
                <c:ptCount val="8"/>
                <c:pt idx="0">
                  <c:v>2018-19</c:v>
                </c:pt>
                <c:pt idx="1">
                  <c:v>2019-20</c:v>
                </c:pt>
                <c:pt idx="2">
                  <c:v>2020-21</c:v>
                </c:pt>
                <c:pt idx="3">
                  <c:v>2021-22</c:v>
                </c:pt>
                <c:pt idx="4">
                  <c:v>2022-23</c:v>
                </c:pt>
                <c:pt idx="5">
                  <c:v>2023-24</c:v>
                </c:pt>
                <c:pt idx="6">
                  <c:v>2024-25</c:v>
                </c:pt>
                <c:pt idx="7">
                  <c:v>2025-26</c:v>
                </c:pt>
              </c:strCache>
            </c:strRef>
          </c:cat>
          <c:val>
            <c:numRef>
              <c:f>'Total Hours with Scenarios'!$E$13:$E$20</c:f>
              <c:numCache>
                <c:formatCode>_(* #,##0_);_(* \(#,##0\);_(* "-"??_);_(@_)</c:formatCode>
                <c:ptCount val="8"/>
                <c:pt idx="0">
                  <c:v>52072.5</c:v>
                </c:pt>
                <c:pt idx="1">
                  <c:v>51196</c:v>
                </c:pt>
                <c:pt idx="2">
                  <c:v>46072</c:v>
                </c:pt>
                <c:pt idx="3">
                  <c:v>43187</c:v>
                </c:pt>
                <c:pt idx="4">
                  <c:v>42602.5</c:v>
                </c:pt>
                <c:pt idx="5">
                  <c:v>43028.525000000001</c:v>
                </c:pt>
                <c:pt idx="6">
                  <c:v>43458.810250000002</c:v>
                </c:pt>
                <c:pt idx="7">
                  <c:v>43893.3983525</c:v>
                </c:pt>
              </c:numCache>
            </c:numRef>
          </c:val>
          <c:smooth val="0"/>
          <c:extLst>
            <c:ext xmlns:c16="http://schemas.microsoft.com/office/drawing/2014/chart" uri="{C3380CC4-5D6E-409C-BE32-E72D297353CC}">
              <c16:uniqueId val="{00000012-06EB-4861-92DA-33506EE8A983}"/>
            </c:ext>
          </c:extLst>
        </c:ser>
        <c:dLbls>
          <c:showLegendKey val="0"/>
          <c:showVal val="0"/>
          <c:showCatName val="0"/>
          <c:showSerName val="0"/>
          <c:showPercent val="0"/>
          <c:showBubbleSize val="0"/>
        </c:dLbls>
        <c:marker val="1"/>
        <c:smooth val="0"/>
        <c:axId val="966968320"/>
        <c:axId val="966959320"/>
      </c:lineChart>
      <c:catAx>
        <c:axId val="96696832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66959320"/>
        <c:crosses val="autoZero"/>
        <c:auto val="1"/>
        <c:lblAlgn val="ctr"/>
        <c:lblOffset val="100"/>
        <c:noMultiLvlLbl val="0"/>
      </c:catAx>
      <c:valAx>
        <c:axId val="966959320"/>
        <c:scaling>
          <c:orientation val="minMax"/>
          <c:min val="30000"/>
        </c:scaling>
        <c:delete val="0"/>
        <c:axPos val="l"/>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66968320"/>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orientation="portrait"/>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sz="1400" b="0" i="0" u="none" strike="noStrike" kern="1200" spc="0" baseline="0">
                <a:solidFill>
                  <a:sysClr val="windowText" lastClr="000000">
                    <a:lumMod val="65000"/>
                    <a:lumOff val="35000"/>
                  </a:sysClr>
                </a:solidFill>
              </a:rPr>
              <a:t>Post-HS Student Credit Hours Attempted by Year</a:t>
            </a:r>
            <a:endParaRPr lang="en-US" sz="1800"/>
          </a:p>
        </c:rich>
      </c:tx>
      <c:layout>
        <c:manualLayout>
          <c:xMode val="edge"/>
          <c:yMode val="edge"/>
          <c:x val="0.20007288756802077"/>
          <c:y val="1.635715961732474E-2"/>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'Hours Scenarios by HS stat'!$C$12</c:f>
              <c:strCache>
                <c:ptCount val="1"/>
                <c:pt idx="0">
                  <c:v>Change by -1.0%</c:v>
                </c:pt>
              </c:strCache>
            </c:strRef>
          </c:tx>
          <c:spPr>
            <a:ln w="28575" cap="rnd">
              <a:solidFill>
                <a:schemeClr val="accent1"/>
              </a:solidFill>
              <a:round/>
            </a:ln>
            <a:effectLst/>
          </c:spPr>
          <c:marker>
            <c:symbol val="square"/>
            <c:size val="7"/>
            <c:spPr>
              <a:solidFill>
                <a:srgbClr val="3333CC"/>
              </a:solidFill>
              <a:ln w="9525">
                <a:solidFill>
                  <a:srgbClr val="3333CC"/>
                </a:solidFill>
              </a:ln>
              <a:effectLst/>
            </c:spPr>
          </c:marker>
          <c:dLbls>
            <c:dLbl>
              <c:idx val="5"/>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72CE-4AF1-9BEF-70E3CB70A89E}"/>
                </c:ext>
              </c:extLst>
            </c:dLbl>
            <c:dLbl>
              <c:idx val="6"/>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72CE-4AF1-9BEF-70E3CB70A89E}"/>
                </c:ext>
              </c:extLst>
            </c:dLbl>
            <c:dLbl>
              <c:idx val="7"/>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72CE-4AF1-9BEF-70E3CB70A89E}"/>
                </c:ext>
              </c:extLst>
            </c:dLbl>
            <c:spPr>
              <a:solidFill>
                <a:srgbClr val="3333FF"/>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b"/>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'Hours Scenarios by HS stat'!$B$13:$B$20</c:f>
              <c:strCache>
                <c:ptCount val="8"/>
                <c:pt idx="0">
                  <c:v>2018-19</c:v>
                </c:pt>
                <c:pt idx="1">
                  <c:v>2019-20</c:v>
                </c:pt>
                <c:pt idx="2">
                  <c:v>2020-21</c:v>
                </c:pt>
                <c:pt idx="3">
                  <c:v>2021-22</c:v>
                </c:pt>
                <c:pt idx="4">
                  <c:v>2022-23</c:v>
                </c:pt>
                <c:pt idx="5">
                  <c:v>2023-24</c:v>
                </c:pt>
                <c:pt idx="6">
                  <c:v>2024-25</c:v>
                </c:pt>
                <c:pt idx="7">
                  <c:v>2025-26</c:v>
                </c:pt>
              </c:strCache>
            </c:strRef>
          </c:cat>
          <c:val>
            <c:numRef>
              <c:f>'Hours Scenarios by HS stat'!$C$13:$C$20</c:f>
              <c:numCache>
                <c:formatCode>_(* #,##0_);_(* \(#,##0\);_(* "-"??_);_(@_)</c:formatCode>
                <c:ptCount val="8"/>
                <c:pt idx="0">
                  <c:v>36100.5</c:v>
                </c:pt>
                <c:pt idx="1">
                  <c:v>34521</c:v>
                </c:pt>
                <c:pt idx="2">
                  <c:v>30342</c:v>
                </c:pt>
                <c:pt idx="3">
                  <c:v>28228</c:v>
                </c:pt>
                <c:pt idx="4">
                  <c:v>26758.5</c:v>
                </c:pt>
                <c:pt idx="5">
                  <c:v>26490.915000000001</c:v>
                </c:pt>
                <c:pt idx="6">
                  <c:v>26226.005850000001</c:v>
                </c:pt>
                <c:pt idx="7">
                  <c:v>25963.745791500001</c:v>
                </c:pt>
              </c:numCache>
            </c:numRef>
          </c:val>
          <c:smooth val="0"/>
          <c:extLst>
            <c:ext xmlns:c16="http://schemas.microsoft.com/office/drawing/2014/chart" uri="{C3380CC4-5D6E-409C-BE32-E72D297353CC}">
              <c16:uniqueId val="{00000003-72CE-4AF1-9BEF-70E3CB70A89E}"/>
            </c:ext>
          </c:extLst>
        </c:ser>
        <c:ser>
          <c:idx val="1"/>
          <c:order val="1"/>
          <c:tx>
            <c:strRef>
              <c:f>'Hours Scenarios by HS stat'!$D$12</c:f>
              <c:strCache>
                <c:ptCount val="1"/>
                <c:pt idx="0">
                  <c:v>Change by 0.0%</c:v>
                </c:pt>
              </c:strCache>
            </c:strRef>
          </c:tx>
          <c:spPr>
            <a:ln w="28575" cap="rnd">
              <a:solidFill>
                <a:schemeClr val="accent2"/>
              </a:solidFill>
              <a:round/>
            </a:ln>
            <a:effectLst/>
          </c:spPr>
          <c:marker>
            <c:symbol val="triangle"/>
            <c:size val="8"/>
            <c:spPr>
              <a:solidFill>
                <a:schemeClr val="accent2"/>
              </a:solidFill>
              <a:ln w="9525">
                <a:solidFill>
                  <a:schemeClr val="accent2"/>
                </a:solidFill>
              </a:ln>
              <a:effectLst/>
            </c:spPr>
          </c:marker>
          <c:dLbls>
            <c:dLbl>
              <c:idx val="7"/>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72CE-4AF1-9BEF-70E3CB70A89E}"/>
                </c:ext>
              </c:extLst>
            </c:dLbl>
            <c:spPr>
              <a:solidFill>
                <a:srgbClr val="F8CBAD"/>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'Hours Scenarios by HS stat'!$B$13:$B$20</c:f>
              <c:strCache>
                <c:ptCount val="8"/>
                <c:pt idx="0">
                  <c:v>2018-19</c:v>
                </c:pt>
                <c:pt idx="1">
                  <c:v>2019-20</c:v>
                </c:pt>
                <c:pt idx="2">
                  <c:v>2020-21</c:v>
                </c:pt>
                <c:pt idx="3">
                  <c:v>2021-22</c:v>
                </c:pt>
                <c:pt idx="4">
                  <c:v>2022-23</c:v>
                </c:pt>
                <c:pt idx="5">
                  <c:v>2023-24</c:v>
                </c:pt>
                <c:pt idx="6">
                  <c:v>2024-25</c:v>
                </c:pt>
                <c:pt idx="7">
                  <c:v>2025-26</c:v>
                </c:pt>
              </c:strCache>
            </c:strRef>
          </c:cat>
          <c:val>
            <c:numRef>
              <c:f>'Hours Scenarios by HS stat'!$D$13:$D$20</c:f>
              <c:numCache>
                <c:formatCode>_(* #,##0_);_(* \(#,##0\);_(* "-"??_);_(@_)</c:formatCode>
                <c:ptCount val="8"/>
                <c:pt idx="0">
                  <c:v>36100.5</c:v>
                </c:pt>
                <c:pt idx="1">
                  <c:v>34521</c:v>
                </c:pt>
                <c:pt idx="2">
                  <c:v>30342</c:v>
                </c:pt>
                <c:pt idx="3">
                  <c:v>28228</c:v>
                </c:pt>
                <c:pt idx="4">
                  <c:v>26758.5</c:v>
                </c:pt>
                <c:pt idx="5">
                  <c:v>26758.5</c:v>
                </c:pt>
                <c:pt idx="6">
                  <c:v>26758.5</c:v>
                </c:pt>
                <c:pt idx="7">
                  <c:v>26758.5</c:v>
                </c:pt>
              </c:numCache>
            </c:numRef>
          </c:val>
          <c:smooth val="0"/>
          <c:extLst>
            <c:ext xmlns:c16="http://schemas.microsoft.com/office/drawing/2014/chart" uri="{C3380CC4-5D6E-409C-BE32-E72D297353CC}">
              <c16:uniqueId val="{00000005-72CE-4AF1-9BEF-70E3CB70A89E}"/>
            </c:ext>
          </c:extLst>
        </c:ser>
        <c:ser>
          <c:idx val="2"/>
          <c:order val="2"/>
          <c:tx>
            <c:strRef>
              <c:f>'Hours Scenarios by HS stat'!$E$12</c:f>
              <c:strCache>
                <c:ptCount val="1"/>
                <c:pt idx="0">
                  <c:v>Change by  1.0%</c:v>
                </c:pt>
              </c:strCache>
            </c:strRef>
          </c:tx>
          <c:spPr>
            <a:ln w="28575" cap="rnd">
              <a:solidFill>
                <a:srgbClr val="00B050"/>
              </a:solidFill>
              <a:round/>
            </a:ln>
            <a:effectLst/>
          </c:spPr>
          <c:marker>
            <c:symbol val="circle"/>
            <c:size val="7"/>
            <c:spPr>
              <a:solidFill>
                <a:srgbClr val="00B050"/>
              </a:solidFill>
              <a:ln w="9525">
                <a:solidFill>
                  <a:srgbClr val="00B050"/>
                </a:solidFill>
              </a:ln>
              <a:effectLst/>
            </c:spPr>
          </c:marker>
          <c:dLbls>
            <c:dLbl>
              <c:idx val="5"/>
              <c:spPr>
                <a:solidFill>
                  <a:srgbClr val="00B05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6-72CE-4AF1-9BEF-70E3CB70A89E}"/>
                </c:ext>
              </c:extLst>
            </c:dLbl>
            <c:dLbl>
              <c:idx val="6"/>
              <c:spPr>
                <a:solidFill>
                  <a:srgbClr val="00B05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7-72CE-4AF1-9BEF-70E3CB70A89E}"/>
                </c:ext>
              </c:extLst>
            </c:dLbl>
            <c:dLbl>
              <c:idx val="7"/>
              <c:spPr>
                <a:solidFill>
                  <a:srgbClr val="00B05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8-72CE-4AF1-9BEF-70E3CB70A89E}"/>
                </c:ext>
              </c:extLst>
            </c:dLbl>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tx1">
                        <a:lumMod val="75000"/>
                        <a:lumOff val="25000"/>
                      </a:schemeClr>
                    </a:solidFill>
                    <a:latin typeface="+mn-lt"/>
                    <a:ea typeface="+mn-ea"/>
                    <a:cs typeface="+mn-cs"/>
                  </a:defRPr>
                </a:pPr>
                <a:endParaRPr lang="en-US"/>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'Hours Scenarios by HS stat'!$B$13:$B$20</c:f>
              <c:strCache>
                <c:ptCount val="8"/>
                <c:pt idx="0">
                  <c:v>2018-19</c:v>
                </c:pt>
                <c:pt idx="1">
                  <c:v>2019-20</c:v>
                </c:pt>
                <c:pt idx="2">
                  <c:v>2020-21</c:v>
                </c:pt>
                <c:pt idx="3">
                  <c:v>2021-22</c:v>
                </c:pt>
                <c:pt idx="4">
                  <c:v>2022-23</c:v>
                </c:pt>
                <c:pt idx="5">
                  <c:v>2023-24</c:v>
                </c:pt>
                <c:pt idx="6">
                  <c:v>2024-25</c:v>
                </c:pt>
                <c:pt idx="7">
                  <c:v>2025-26</c:v>
                </c:pt>
              </c:strCache>
            </c:strRef>
          </c:cat>
          <c:val>
            <c:numRef>
              <c:f>'Hours Scenarios by HS stat'!$E$13:$E$20</c:f>
              <c:numCache>
                <c:formatCode>_(* #,##0_);_(* \(#,##0\);_(* "-"??_);_(@_)</c:formatCode>
                <c:ptCount val="8"/>
                <c:pt idx="0">
                  <c:v>36100.5</c:v>
                </c:pt>
                <c:pt idx="1">
                  <c:v>34521</c:v>
                </c:pt>
                <c:pt idx="2">
                  <c:v>30342</c:v>
                </c:pt>
                <c:pt idx="3">
                  <c:v>28228</c:v>
                </c:pt>
                <c:pt idx="4">
                  <c:v>26758.5</c:v>
                </c:pt>
                <c:pt idx="5">
                  <c:v>27026.084999999999</c:v>
                </c:pt>
                <c:pt idx="6">
                  <c:v>27296.345849999998</c:v>
                </c:pt>
                <c:pt idx="7">
                  <c:v>27569.309308499996</c:v>
                </c:pt>
              </c:numCache>
            </c:numRef>
          </c:val>
          <c:smooth val="0"/>
          <c:extLst>
            <c:ext xmlns:c16="http://schemas.microsoft.com/office/drawing/2014/chart" uri="{C3380CC4-5D6E-409C-BE32-E72D297353CC}">
              <c16:uniqueId val="{00000009-72CE-4AF1-9BEF-70E3CB70A89E}"/>
            </c:ext>
          </c:extLst>
        </c:ser>
        <c:dLbls>
          <c:showLegendKey val="0"/>
          <c:showVal val="0"/>
          <c:showCatName val="0"/>
          <c:showSerName val="0"/>
          <c:showPercent val="0"/>
          <c:showBubbleSize val="0"/>
        </c:dLbls>
        <c:marker val="1"/>
        <c:smooth val="0"/>
        <c:axId val="966968320"/>
        <c:axId val="966959320"/>
      </c:lineChart>
      <c:catAx>
        <c:axId val="96696832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66959320"/>
        <c:crosses val="autoZero"/>
        <c:auto val="1"/>
        <c:lblAlgn val="ctr"/>
        <c:lblOffset val="100"/>
        <c:noMultiLvlLbl val="0"/>
      </c:catAx>
      <c:valAx>
        <c:axId val="966959320"/>
        <c:scaling>
          <c:orientation val="minMax"/>
          <c:min val="20000"/>
        </c:scaling>
        <c:delete val="0"/>
        <c:axPos val="l"/>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66968320"/>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sz="1400" b="0" i="0" u="none" strike="noStrike" kern="1200" spc="0" baseline="0">
                <a:solidFill>
                  <a:sysClr val="windowText" lastClr="000000">
                    <a:lumMod val="65000"/>
                    <a:lumOff val="35000"/>
                  </a:sysClr>
                </a:solidFill>
              </a:rPr>
              <a:t>HS Student Credit Hours Attempted by Year</a:t>
            </a:r>
            <a:endParaRPr lang="en-US" sz="1800" b="0" i="0" u="none" strike="noStrike" kern="1200" spc="0" baseline="0">
              <a:solidFill>
                <a:sysClr val="windowText" lastClr="000000">
                  <a:lumMod val="65000"/>
                  <a:lumOff val="35000"/>
                </a:sysClr>
              </a:solidFill>
            </a:endParaRPr>
          </a:p>
        </c:rich>
      </c:tx>
      <c:layout>
        <c:manualLayout>
          <c:xMode val="edge"/>
          <c:yMode val="edge"/>
          <c:x val="0.18869016353399595"/>
          <c:y val="1.2825787179794972E-2"/>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'Hours Scenarios by HS stat'!$M$12</c:f>
              <c:strCache>
                <c:ptCount val="1"/>
                <c:pt idx="0">
                  <c:v>Change by -1.0%</c:v>
                </c:pt>
              </c:strCache>
            </c:strRef>
          </c:tx>
          <c:spPr>
            <a:ln w="28575" cap="rnd">
              <a:solidFill>
                <a:schemeClr val="accent1"/>
              </a:solidFill>
              <a:round/>
            </a:ln>
            <a:effectLst/>
          </c:spPr>
          <c:marker>
            <c:symbol val="square"/>
            <c:size val="7"/>
            <c:spPr>
              <a:solidFill>
                <a:srgbClr val="3333CC"/>
              </a:solidFill>
              <a:ln w="9525">
                <a:solidFill>
                  <a:srgbClr val="3333CC"/>
                </a:solidFill>
              </a:ln>
              <a:effectLst/>
            </c:spPr>
          </c:marker>
          <c:dLbls>
            <c:dLbl>
              <c:idx val="5"/>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C4FD-4303-80FF-1C5C40595F89}"/>
                </c:ext>
              </c:extLst>
            </c:dLbl>
            <c:dLbl>
              <c:idx val="6"/>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C4FD-4303-80FF-1C5C40595F89}"/>
                </c:ext>
              </c:extLst>
            </c:dLbl>
            <c:dLbl>
              <c:idx val="7"/>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C4FD-4303-80FF-1C5C40595F89}"/>
                </c:ext>
              </c:extLst>
            </c:dLbl>
            <c:spPr>
              <a:solidFill>
                <a:srgbClr val="3333FF"/>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b"/>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'Hours Scenarios by HS stat'!$L$13:$L$20</c:f>
              <c:strCache>
                <c:ptCount val="8"/>
                <c:pt idx="0">
                  <c:v>2018-19</c:v>
                </c:pt>
                <c:pt idx="1">
                  <c:v>2019-20</c:v>
                </c:pt>
                <c:pt idx="2">
                  <c:v>2020-21</c:v>
                </c:pt>
                <c:pt idx="3">
                  <c:v>2021-22</c:v>
                </c:pt>
                <c:pt idx="4">
                  <c:v>2022-23</c:v>
                </c:pt>
                <c:pt idx="5">
                  <c:v>2023-24</c:v>
                </c:pt>
                <c:pt idx="6">
                  <c:v>2024-25</c:v>
                </c:pt>
                <c:pt idx="7">
                  <c:v>2025-26</c:v>
                </c:pt>
              </c:strCache>
            </c:strRef>
          </c:cat>
          <c:val>
            <c:numRef>
              <c:f>'Hours Scenarios by HS stat'!$M$13:$M$20</c:f>
              <c:numCache>
                <c:formatCode>_(* #,##0_);_(* \(#,##0\);_(* "-"??_);_(@_)</c:formatCode>
                <c:ptCount val="8"/>
                <c:pt idx="0">
                  <c:v>15972</c:v>
                </c:pt>
                <c:pt idx="1">
                  <c:v>16675</c:v>
                </c:pt>
                <c:pt idx="2">
                  <c:v>15730</c:v>
                </c:pt>
                <c:pt idx="3">
                  <c:v>14959</c:v>
                </c:pt>
                <c:pt idx="4">
                  <c:v>15844</c:v>
                </c:pt>
                <c:pt idx="5">
                  <c:v>15685.56</c:v>
                </c:pt>
                <c:pt idx="6">
                  <c:v>15528.704399999999</c:v>
                </c:pt>
                <c:pt idx="7">
                  <c:v>15373.417355999998</c:v>
                </c:pt>
              </c:numCache>
            </c:numRef>
          </c:val>
          <c:smooth val="0"/>
          <c:extLst>
            <c:ext xmlns:c16="http://schemas.microsoft.com/office/drawing/2014/chart" uri="{C3380CC4-5D6E-409C-BE32-E72D297353CC}">
              <c16:uniqueId val="{00000003-C4FD-4303-80FF-1C5C40595F89}"/>
            </c:ext>
          </c:extLst>
        </c:ser>
        <c:ser>
          <c:idx val="1"/>
          <c:order val="1"/>
          <c:tx>
            <c:strRef>
              <c:f>'Hours Scenarios by HS stat'!$N$12</c:f>
              <c:strCache>
                <c:ptCount val="1"/>
                <c:pt idx="0">
                  <c:v>Change by 0.0%</c:v>
                </c:pt>
              </c:strCache>
            </c:strRef>
          </c:tx>
          <c:spPr>
            <a:ln w="28575" cap="rnd">
              <a:solidFill>
                <a:schemeClr val="accent2"/>
              </a:solidFill>
              <a:round/>
            </a:ln>
            <a:effectLst/>
          </c:spPr>
          <c:marker>
            <c:symbol val="triangle"/>
            <c:size val="8"/>
            <c:spPr>
              <a:solidFill>
                <a:schemeClr val="accent2"/>
              </a:solidFill>
              <a:ln w="9525">
                <a:solidFill>
                  <a:schemeClr val="accent2"/>
                </a:solidFill>
              </a:ln>
              <a:effectLst/>
            </c:spPr>
          </c:marker>
          <c:dLbls>
            <c:dLbl>
              <c:idx val="0"/>
              <c:delete val="1"/>
              <c:extLst>
                <c:ext xmlns:c15="http://schemas.microsoft.com/office/drawing/2012/chart" uri="{CE6537A1-D6FC-4f65-9D91-7224C49458BB}"/>
                <c:ext xmlns:c16="http://schemas.microsoft.com/office/drawing/2014/chart" uri="{C3380CC4-5D6E-409C-BE32-E72D297353CC}">
                  <c16:uniqueId val="{00000004-C4FD-4303-80FF-1C5C40595F89}"/>
                </c:ext>
              </c:extLst>
            </c:dLbl>
            <c:dLbl>
              <c:idx val="1"/>
              <c:delete val="1"/>
              <c:extLst>
                <c:ext xmlns:c15="http://schemas.microsoft.com/office/drawing/2012/chart" uri="{CE6537A1-D6FC-4f65-9D91-7224C49458BB}"/>
                <c:ext xmlns:c16="http://schemas.microsoft.com/office/drawing/2014/chart" uri="{C3380CC4-5D6E-409C-BE32-E72D297353CC}">
                  <c16:uniqueId val="{00000005-C4FD-4303-80FF-1C5C40595F89}"/>
                </c:ext>
              </c:extLst>
            </c:dLbl>
            <c:dLbl>
              <c:idx val="2"/>
              <c:delete val="1"/>
              <c:extLst>
                <c:ext xmlns:c15="http://schemas.microsoft.com/office/drawing/2012/chart" uri="{CE6537A1-D6FC-4f65-9D91-7224C49458BB}"/>
                <c:ext xmlns:c16="http://schemas.microsoft.com/office/drawing/2014/chart" uri="{C3380CC4-5D6E-409C-BE32-E72D297353CC}">
                  <c16:uniqueId val="{00000006-C4FD-4303-80FF-1C5C40595F89}"/>
                </c:ext>
              </c:extLst>
            </c:dLbl>
            <c:dLbl>
              <c:idx val="3"/>
              <c:delete val="1"/>
              <c:extLst>
                <c:ext xmlns:c15="http://schemas.microsoft.com/office/drawing/2012/chart" uri="{CE6537A1-D6FC-4f65-9D91-7224C49458BB}"/>
                <c:ext xmlns:c16="http://schemas.microsoft.com/office/drawing/2014/chart" uri="{C3380CC4-5D6E-409C-BE32-E72D297353CC}">
                  <c16:uniqueId val="{00000007-C4FD-4303-80FF-1C5C40595F89}"/>
                </c:ext>
              </c:extLst>
            </c:dLbl>
            <c:dLbl>
              <c:idx val="4"/>
              <c:delete val="1"/>
              <c:extLst>
                <c:ext xmlns:c15="http://schemas.microsoft.com/office/drawing/2012/chart" uri="{CE6537A1-D6FC-4f65-9D91-7224C49458BB}"/>
                <c:ext xmlns:c16="http://schemas.microsoft.com/office/drawing/2014/chart" uri="{C3380CC4-5D6E-409C-BE32-E72D297353CC}">
                  <c16:uniqueId val="{00000008-C4FD-4303-80FF-1C5C40595F89}"/>
                </c:ext>
              </c:extLst>
            </c:dLbl>
            <c:dLbl>
              <c:idx val="5"/>
              <c:delete val="1"/>
              <c:extLst>
                <c:ext xmlns:c15="http://schemas.microsoft.com/office/drawing/2012/chart" uri="{CE6537A1-D6FC-4f65-9D91-7224C49458BB}"/>
                <c:ext xmlns:c16="http://schemas.microsoft.com/office/drawing/2014/chart" uri="{C3380CC4-5D6E-409C-BE32-E72D297353CC}">
                  <c16:uniqueId val="{00000009-C4FD-4303-80FF-1C5C40595F89}"/>
                </c:ext>
              </c:extLst>
            </c:dLbl>
            <c:dLbl>
              <c:idx val="6"/>
              <c:delete val="1"/>
              <c:extLst>
                <c:ext xmlns:c15="http://schemas.microsoft.com/office/drawing/2012/chart" uri="{CE6537A1-D6FC-4f65-9D91-7224C49458BB}"/>
                <c:ext xmlns:c16="http://schemas.microsoft.com/office/drawing/2014/chart" uri="{C3380CC4-5D6E-409C-BE32-E72D297353CC}">
                  <c16:uniqueId val="{0000000A-C4FD-4303-80FF-1C5C40595F89}"/>
                </c:ext>
              </c:extLst>
            </c:dLbl>
            <c:spPr>
              <a:solidFill>
                <a:schemeClr val="accent2">
                  <a:lumMod val="40000"/>
                  <a:lumOff val="60000"/>
                </a:schemeClr>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'Hours Scenarios by HS stat'!$L$13:$L$20</c:f>
              <c:strCache>
                <c:ptCount val="8"/>
                <c:pt idx="0">
                  <c:v>2018-19</c:v>
                </c:pt>
                <c:pt idx="1">
                  <c:v>2019-20</c:v>
                </c:pt>
                <c:pt idx="2">
                  <c:v>2020-21</c:v>
                </c:pt>
                <c:pt idx="3">
                  <c:v>2021-22</c:v>
                </c:pt>
                <c:pt idx="4">
                  <c:v>2022-23</c:v>
                </c:pt>
                <c:pt idx="5">
                  <c:v>2023-24</c:v>
                </c:pt>
                <c:pt idx="6">
                  <c:v>2024-25</c:v>
                </c:pt>
                <c:pt idx="7">
                  <c:v>2025-26</c:v>
                </c:pt>
              </c:strCache>
            </c:strRef>
          </c:cat>
          <c:val>
            <c:numRef>
              <c:f>'Hours Scenarios by HS stat'!$N$13:$N$20</c:f>
              <c:numCache>
                <c:formatCode>_(* #,##0_);_(* \(#,##0\);_(* "-"??_);_(@_)</c:formatCode>
                <c:ptCount val="8"/>
                <c:pt idx="0">
                  <c:v>15972</c:v>
                </c:pt>
                <c:pt idx="1">
                  <c:v>16675</c:v>
                </c:pt>
                <c:pt idx="2">
                  <c:v>15730</c:v>
                </c:pt>
                <c:pt idx="3">
                  <c:v>14959</c:v>
                </c:pt>
                <c:pt idx="4">
                  <c:v>15844</c:v>
                </c:pt>
                <c:pt idx="5">
                  <c:v>15844</c:v>
                </c:pt>
                <c:pt idx="6">
                  <c:v>15844</c:v>
                </c:pt>
                <c:pt idx="7">
                  <c:v>15844</c:v>
                </c:pt>
              </c:numCache>
            </c:numRef>
          </c:val>
          <c:smooth val="0"/>
          <c:extLst>
            <c:ext xmlns:c16="http://schemas.microsoft.com/office/drawing/2014/chart" uri="{C3380CC4-5D6E-409C-BE32-E72D297353CC}">
              <c16:uniqueId val="{0000000B-C4FD-4303-80FF-1C5C40595F89}"/>
            </c:ext>
          </c:extLst>
        </c:ser>
        <c:ser>
          <c:idx val="2"/>
          <c:order val="2"/>
          <c:tx>
            <c:strRef>
              <c:f>'Hours Scenarios by HS stat'!$O$12</c:f>
              <c:strCache>
                <c:ptCount val="1"/>
                <c:pt idx="0">
                  <c:v>Change by  1.0%</c:v>
                </c:pt>
              </c:strCache>
            </c:strRef>
          </c:tx>
          <c:spPr>
            <a:ln w="28575" cap="rnd">
              <a:solidFill>
                <a:srgbClr val="00B050"/>
              </a:solidFill>
              <a:round/>
            </a:ln>
            <a:effectLst/>
          </c:spPr>
          <c:marker>
            <c:symbol val="circle"/>
            <c:size val="7"/>
            <c:spPr>
              <a:solidFill>
                <a:srgbClr val="00B050"/>
              </a:solidFill>
              <a:ln w="9525">
                <a:solidFill>
                  <a:srgbClr val="00B050"/>
                </a:solidFill>
              </a:ln>
              <a:effectLst/>
            </c:spPr>
          </c:marker>
          <c:dLbls>
            <c:dLbl>
              <c:idx val="5"/>
              <c:spPr>
                <a:solidFill>
                  <a:srgbClr val="00B05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C-C4FD-4303-80FF-1C5C40595F89}"/>
                </c:ext>
              </c:extLst>
            </c:dLbl>
            <c:dLbl>
              <c:idx val="6"/>
              <c:spPr>
                <a:solidFill>
                  <a:srgbClr val="00B05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D-C4FD-4303-80FF-1C5C40595F89}"/>
                </c:ext>
              </c:extLst>
            </c:dLbl>
            <c:dLbl>
              <c:idx val="7"/>
              <c:spPr>
                <a:solidFill>
                  <a:srgbClr val="00B05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E-C4FD-4303-80FF-1C5C40595F89}"/>
                </c:ext>
              </c:extLst>
            </c:dLbl>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tx1">
                        <a:lumMod val="75000"/>
                        <a:lumOff val="25000"/>
                      </a:schemeClr>
                    </a:solidFill>
                    <a:latin typeface="+mn-lt"/>
                    <a:ea typeface="+mn-ea"/>
                    <a:cs typeface="+mn-cs"/>
                  </a:defRPr>
                </a:pPr>
                <a:endParaRPr lang="en-US"/>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'Hours Scenarios by HS stat'!$L$13:$L$20</c:f>
              <c:strCache>
                <c:ptCount val="8"/>
                <c:pt idx="0">
                  <c:v>2018-19</c:v>
                </c:pt>
                <c:pt idx="1">
                  <c:v>2019-20</c:v>
                </c:pt>
                <c:pt idx="2">
                  <c:v>2020-21</c:v>
                </c:pt>
                <c:pt idx="3">
                  <c:v>2021-22</c:v>
                </c:pt>
                <c:pt idx="4">
                  <c:v>2022-23</c:v>
                </c:pt>
                <c:pt idx="5">
                  <c:v>2023-24</c:v>
                </c:pt>
                <c:pt idx="6">
                  <c:v>2024-25</c:v>
                </c:pt>
                <c:pt idx="7">
                  <c:v>2025-26</c:v>
                </c:pt>
              </c:strCache>
            </c:strRef>
          </c:cat>
          <c:val>
            <c:numRef>
              <c:f>'Hours Scenarios by HS stat'!$O$13:$O$20</c:f>
              <c:numCache>
                <c:formatCode>_(* #,##0_);_(* \(#,##0\);_(* "-"??_);_(@_)</c:formatCode>
                <c:ptCount val="8"/>
                <c:pt idx="0">
                  <c:v>15972</c:v>
                </c:pt>
                <c:pt idx="1">
                  <c:v>16675</c:v>
                </c:pt>
                <c:pt idx="2">
                  <c:v>15730</c:v>
                </c:pt>
                <c:pt idx="3">
                  <c:v>14959</c:v>
                </c:pt>
                <c:pt idx="4">
                  <c:v>15844</c:v>
                </c:pt>
                <c:pt idx="5">
                  <c:v>16002.44</c:v>
                </c:pt>
                <c:pt idx="6">
                  <c:v>16162.464400000001</c:v>
                </c:pt>
                <c:pt idx="7">
                  <c:v>16324.089044</c:v>
                </c:pt>
              </c:numCache>
            </c:numRef>
          </c:val>
          <c:smooth val="0"/>
          <c:extLst>
            <c:ext xmlns:c16="http://schemas.microsoft.com/office/drawing/2014/chart" uri="{C3380CC4-5D6E-409C-BE32-E72D297353CC}">
              <c16:uniqueId val="{0000000F-C4FD-4303-80FF-1C5C40595F89}"/>
            </c:ext>
          </c:extLst>
        </c:ser>
        <c:dLbls>
          <c:showLegendKey val="0"/>
          <c:showVal val="0"/>
          <c:showCatName val="0"/>
          <c:showSerName val="0"/>
          <c:showPercent val="0"/>
          <c:showBubbleSize val="0"/>
        </c:dLbls>
        <c:marker val="1"/>
        <c:smooth val="0"/>
        <c:axId val="966968320"/>
        <c:axId val="966959320"/>
      </c:lineChart>
      <c:catAx>
        <c:axId val="96696832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66959320"/>
        <c:crosses val="autoZero"/>
        <c:auto val="1"/>
        <c:lblAlgn val="ctr"/>
        <c:lblOffset val="100"/>
        <c:noMultiLvlLbl val="0"/>
      </c:catAx>
      <c:valAx>
        <c:axId val="966959320"/>
        <c:scaling>
          <c:orientation val="minMax"/>
        </c:scaling>
        <c:delete val="0"/>
        <c:axPos val="l"/>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66968320"/>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orientation="portrait"/>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sz="1400" b="0" i="0" u="none" strike="noStrike" kern="1200" spc="0" baseline="0">
                <a:solidFill>
                  <a:sysClr val="windowText" lastClr="000000">
                    <a:lumMod val="65000"/>
                    <a:lumOff val="35000"/>
                  </a:sysClr>
                </a:solidFill>
              </a:rPr>
              <a:t>Total Student Credit Hours Attempted by Year</a:t>
            </a:r>
            <a:endParaRPr lang="en-US" sz="1800" b="0" i="0" u="none" strike="noStrike" kern="1200" spc="0" baseline="0">
              <a:solidFill>
                <a:sysClr val="windowText" lastClr="000000">
                  <a:lumMod val="65000"/>
                  <a:lumOff val="35000"/>
                </a:sysClr>
              </a:solidFill>
            </a:endParaRPr>
          </a:p>
        </c:rich>
      </c:tx>
      <c:layout>
        <c:manualLayout>
          <c:xMode val="edge"/>
          <c:yMode val="edge"/>
          <c:x val="0.24893808295149542"/>
          <c:y val="2.7777777777777779E-3"/>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'Hours Scenarios by HS stat'!$X$12</c:f>
              <c:strCache>
                <c:ptCount val="1"/>
                <c:pt idx="0">
                  <c:v>Low Estimates</c:v>
                </c:pt>
              </c:strCache>
            </c:strRef>
          </c:tx>
          <c:spPr>
            <a:ln w="28575" cap="rnd">
              <a:solidFill>
                <a:schemeClr val="accent1"/>
              </a:solidFill>
              <a:round/>
            </a:ln>
            <a:effectLst/>
          </c:spPr>
          <c:marker>
            <c:symbol val="square"/>
            <c:size val="7"/>
            <c:spPr>
              <a:solidFill>
                <a:srgbClr val="3333CC"/>
              </a:solidFill>
              <a:ln w="9525">
                <a:solidFill>
                  <a:srgbClr val="3333CC"/>
                </a:solidFill>
              </a:ln>
              <a:effectLst/>
            </c:spPr>
          </c:marker>
          <c:dLbls>
            <c:dLbl>
              <c:idx val="5"/>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AE25-4802-AB38-F08AC0C74198}"/>
                </c:ext>
              </c:extLst>
            </c:dLbl>
            <c:dLbl>
              <c:idx val="6"/>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AE25-4802-AB38-F08AC0C74198}"/>
                </c:ext>
              </c:extLst>
            </c:dLbl>
            <c:dLbl>
              <c:idx val="7"/>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AE25-4802-AB38-F08AC0C74198}"/>
                </c:ext>
              </c:extLst>
            </c:dLbl>
            <c:spPr>
              <a:solidFill>
                <a:srgbClr val="3333FF"/>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b"/>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'Hours Scenarios by HS stat'!$W$13:$W$20</c:f>
              <c:strCache>
                <c:ptCount val="8"/>
                <c:pt idx="0">
                  <c:v>2018-19</c:v>
                </c:pt>
                <c:pt idx="1">
                  <c:v>2019-20</c:v>
                </c:pt>
                <c:pt idx="2">
                  <c:v>2020-21</c:v>
                </c:pt>
                <c:pt idx="3">
                  <c:v>2021-22</c:v>
                </c:pt>
                <c:pt idx="4">
                  <c:v>2022-23</c:v>
                </c:pt>
                <c:pt idx="5">
                  <c:v>2023-24</c:v>
                </c:pt>
                <c:pt idx="6">
                  <c:v>2024-25</c:v>
                </c:pt>
                <c:pt idx="7">
                  <c:v>2025-26</c:v>
                </c:pt>
              </c:strCache>
            </c:strRef>
          </c:cat>
          <c:val>
            <c:numRef>
              <c:f>'Hours Scenarios by HS stat'!$X$13:$X$20</c:f>
              <c:numCache>
                <c:formatCode>_(* #,##0_);_(* \(#,##0\);_(* "-"??_);_(@_)</c:formatCode>
                <c:ptCount val="8"/>
                <c:pt idx="0">
                  <c:v>52072.5</c:v>
                </c:pt>
                <c:pt idx="1">
                  <c:v>51196</c:v>
                </c:pt>
                <c:pt idx="2">
                  <c:v>46072</c:v>
                </c:pt>
                <c:pt idx="3">
                  <c:v>43187</c:v>
                </c:pt>
                <c:pt idx="4">
                  <c:v>42602.5</c:v>
                </c:pt>
                <c:pt idx="5">
                  <c:v>42176.474999999999</c:v>
                </c:pt>
                <c:pt idx="6">
                  <c:v>41754.710250000004</c:v>
                </c:pt>
                <c:pt idx="7">
                  <c:v>41337.163147500003</c:v>
                </c:pt>
              </c:numCache>
            </c:numRef>
          </c:val>
          <c:smooth val="0"/>
          <c:extLst>
            <c:ext xmlns:c16="http://schemas.microsoft.com/office/drawing/2014/chart" uri="{C3380CC4-5D6E-409C-BE32-E72D297353CC}">
              <c16:uniqueId val="{00000003-AE25-4802-AB38-F08AC0C74198}"/>
            </c:ext>
          </c:extLst>
        </c:ser>
        <c:ser>
          <c:idx val="1"/>
          <c:order val="1"/>
          <c:tx>
            <c:strRef>
              <c:f>'Hours Scenarios by HS stat'!$Y$12</c:f>
              <c:strCache>
                <c:ptCount val="1"/>
                <c:pt idx="0">
                  <c:v>Middle Estimates</c:v>
                </c:pt>
              </c:strCache>
            </c:strRef>
          </c:tx>
          <c:spPr>
            <a:ln w="28575" cap="rnd">
              <a:solidFill>
                <a:schemeClr val="accent2"/>
              </a:solidFill>
              <a:round/>
            </a:ln>
            <a:effectLst/>
          </c:spPr>
          <c:marker>
            <c:symbol val="triangle"/>
            <c:size val="8"/>
            <c:spPr>
              <a:solidFill>
                <a:schemeClr val="accent2"/>
              </a:solidFill>
              <a:ln w="9525">
                <a:solidFill>
                  <a:schemeClr val="accent2"/>
                </a:solidFill>
              </a:ln>
              <a:effectLst/>
            </c:spPr>
          </c:marker>
          <c:dLbls>
            <c:dLbl>
              <c:idx val="7"/>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AE25-4802-AB38-F08AC0C74198}"/>
                </c:ext>
              </c:extLst>
            </c:dLbl>
            <c:spPr>
              <a:solidFill>
                <a:schemeClr val="accent2">
                  <a:lumMod val="40000"/>
                  <a:lumOff val="60000"/>
                </a:schemeClr>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'Hours Scenarios by HS stat'!$W$13:$W$20</c:f>
              <c:strCache>
                <c:ptCount val="8"/>
                <c:pt idx="0">
                  <c:v>2018-19</c:v>
                </c:pt>
                <c:pt idx="1">
                  <c:v>2019-20</c:v>
                </c:pt>
                <c:pt idx="2">
                  <c:v>2020-21</c:v>
                </c:pt>
                <c:pt idx="3">
                  <c:v>2021-22</c:v>
                </c:pt>
                <c:pt idx="4">
                  <c:v>2022-23</c:v>
                </c:pt>
                <c:pt idx="5">
                  <c:v>2023-24</c:v>
                </c:pt>
                <c:pt idx="6">
                  <c:v>2024-25</c:v>
                </c:pt>
                <c:pt idx="7">
                  <c:v>2025-26</c:v>
                </c:pt>
              </c:strCache>
            </c:strRef>
          </c:cat>
          <c:val>
            <c:numRef>
              <c:f>'Hours Scenarios by HS stat'!$Y$13:$Y$20</c:f>
              <c:numCache>
                <c:formatCode>_(* #,##0_);_(* \(#,##0\);_(* "-"??_);_(@_)</c:formatCode>
                <c:ptCount val="8"/>
                <c:pt idx="0">
                  <c:v>52072.5</c:v>
                </c:pt>
                <c:pt idx="1">
                  <c:v>51196</c:v>
                </c:pt>
                <c:pt idx="2">
                  <c:v>46072</c:v>
                </c:pt>
                <c:pt idx="3">
                  <c:v>43187</c:v>
                </c:pt>
                <c:pt idx="4">
                  <c:v>42602.5</c:v>
                </c:pt>
                <c:pt idx="5">
                  <c:v>42602.5</c:v>
                </c:pt>
                <c:pt idx="6">
                  <c:v>42602.5</c:v>
                </c:pt>
                <c:pt idx="7">
                  <c:v>42602.5</c:v>
                </c:pt>
              </c:numCache>
            </c:numRef>
          </c:val>
          <c:smooth val="0"/>
          <c:extLst>
            <c:ext xmlns:c16="http://schemas.microsoft.com/office/drawing/2014/chart" uri="{C3380CC4-5D6E-409C-BE32-E72D297353CC}">
              <c16:uniqueId val="{00000005-AE25-4802-AB38-F08AC0C74198}"/>
            </c:ext>
          </c:extLst>
        </c:ser>
        <c:ser>
          <c:idx val="2"/>
          <c:order val="2"/>
          <c:tx>
            <c:strRef>
              <c:f>'Hours Scenarios by HS stat'!$Z$12</c:f>
              <c:strCache>
                <c:ptCount val="1"/>
                <c:pt idx="0">
                  <c:v>High Estimates</c:v>
                </c:pt>
              </c:strCache>
            </c:strRef>
          </c:tx>
          <c:spPr>
            <a:ln w="28575" cap="rnd">
              <a:solidFill>
                <a:srgbClr val="00B050"/>
              </a:solidFill>
              <a:round/>
            </a:ln>
            <a:effectLst/>
          </c:spPr>
          <c:marker>
            <c:symbol val="circle"/>
            <c:size val="7"/>
            <c:spPr>
              <a:solidFill>
                <a:srgbClr val="00B050"/>
              </a:solidFill>
              <a:ln w="9525">
                <a:solidFill>
                  <a:srgbClr val="00B050"/>
                </a:solidFill>
              </a:ln>
              <a:effectLst/>
            </c:spPr>
          </c:marker>
          <c:dLbls>
            <c:dLbl>
              <c:idx val="5"/>
              <c:spPr>
                <a:solidFill>
                  <a:srgbClr val="00B05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6-AE25-4802-AB38-F08AC0C74198}"/>
                </c:ext>
              </c:extLst>
            </c:dLbl>
            <c:dLbl>
              <c:idx val="6"/>
              <c:spPr>
                <a:solidFill>
                  <a:srgbClr val="00B05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7-AE25-4802-AB38-F08AC0C74198}"/>
                </c:ext>
              </c:extLst>
            </c:dLbl>
            <c:dLbl>
              <c:idx val="7"/>
              <c:spPr>
                <a:solidFill>
                  <a:srgbClr val="00B05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8-AE25-4802-AB38-F08AC0C74198}"/>
                </c:ext>
              </c:extLst>
            </c:dLbl>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tx1">
                        <a:lumMod val="75000"/>
                        <a:lumOff val="25000"/>
                      </a:schemeClr>
                    </a:solidFill>
                    <a:latin typeface="+mn-lt"/>
                    <a:ea typeface="+mn-ea"/>
                    <a:cs typeface="+mn-cs"/>
                  </a:defRPr>
                </a:pPr>
                <a:endParaRPr lang="en-US"/>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'Hours Scenarios by HS stat'!$W$13:$W$20</c:f>
              <c:strCache>
                <c:ptCount val="8"/>
                <c:pt idx="0">
                  <c:v>2018-19</c:v>
                </c:pt>
                <c:pt idx="1">
                  <c:v>2019-20</c:v>
                </c:pt>
                <c:pt idx="2">
                  <c:v>2020-21</c:v>
                </c:pt>
                <c:pt idx="3">
                  <c:v>2021-22</c:v>
                </c:pt>
                <c:pt idx="4">
                  <c:v>2022-23</c:v>
                </c:pt>
                <c:pt idx="5">
                  <c:v>2023-24</c:v>
                </c:pt>
                <c:pt idx="6">
                  <c:v>2024-25</c:v>
                </c:pt>
                <c:pt idx="7">
                  <c:v>2025-26</c:v>
                </c:pt>
              </c:strCache>
            </c:strRef>
          </c:cat>
          <c:val>
            <c:numRef>
              <c:f>'Hours Scenarios by HS stat'!$Z$13:$Z$20</c:f>
              <c:numCache>
                <c:formatCode>_(* #,##0_);_(* \(#,##0\);_(* "-"??_);_(@_)</c:formatCode>
                <c:ptCount val="8"/>
                <c:pt idx="0">
                  <c:v>52072.5</c:v>
                </c:pt>
                <c:pt idx="1">
                  <c:v>51196</c:v>
                </c:pt>
                <c:pt idx="2">
                  <c:v>46072</c:v>
                </c:pt>
                <c:pt idx="3">
                  <c:v>43187</c:v>
                </c:pt>
                <c:pt idx="4">
                  <c:v>42602.5</c:v>
                </c:pt>
                <c:pt idx="5">
                  <c:v>43028.525000000001</c:v>
                </c:pt>
                <c:pt idx="6">
                  <c:v>43458.810249999995</c:v>
                </c:pt>
                <c:pt idx="7">
                  <c:v>43893.398352499993</c:v>
                </c:pt>
              </c:numCache>
            </c:numRef>
          </c:val>
          <c:smooth val="0"/>
          <c:extLst>
            <c:ext xmlns:c16="http://schemas.microsoft.com/office/drawing/2014/chart" uri="{C3380CC4-5D6E-409C-BE32-E72D297353CC}">
              <c16:uniqueId val="{00000009-AE25-4802-AB38-F08AC0C74198}"/>
            </c:ext>
          </c:extLst>
        </c:ser>
        <c:dLbls>
          <c:showLegendKey val="0"/>
          <c:showVal val="0"/>
          <c:showCatName val="0"/>
          <c:showSerName val="0"/>
          <c:showPercent val="0"/>
          <c:showBubbleSize val="0"/>
        </c:dLbls>
        <c:marker val="1"/>
        <c:smooth val="0"/>
        <c:axId val="966968320"/>
        <c:axId val="966959320"/>
      </c:lineChart>
      <c:catAx>
        <c:axId val="96696832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66959320"/>
        <c:crosses val="autoZero"/>
        <c:auto val="1"/>
        <c:lblAlgn val="ctr"/>
        <c:lblOffset val="100"/>
        <c:noMultiLvlLbl val="0"/>
      </c:catAx>
      <c:valAx>
        <c:axId val="966959320"/>
        <c:scaling>
          <c:orientation val="minMax"/>
          <c:min val="30000"/>
        </c:scaling>
        <c:delete val="0"/>
        <c:axPos val="l"/>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66968320"/>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orientation="portrait"/>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sz="1400" b="0" i="0" u="none" strike="noStrike" kern="1200" spc="0" baseline="0">
                <a:solidFill>
                  <a:sysClr val="windowText" lastClr="000000">
                    <a:lumMod val="65000"/>
                    <a:lumOff val="35000"/>
                  </a:sysClr>
                </a:solidFill>
              </a:rPr>
              <a:t>Minoritised Student Credit Hours Attempted by Year</a:t>
            </a:r>
            <a:endParaRPr lang="en-US" sz="1800"/>
          </a:p>
        </c:rich>
      </c:tx>
      <c:layout>
        <c:manualLayout>
          <c:xMode val="edge"/>
          <c:yMode val="edge"/>
          <c:x val="0.15218899904734251"/>
          <c:y val="4.293943919615845E-3"/>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'Hrs Scenarios by Minoritised'!$C$10</c:f>
              <c:strCache>
                <c:ptCount val="1"/>
                <c:pt idx="0">
                  <c:v>Change by -1.0%</c:v>
                </c:pt>
              </c:strCache>
            </c:strRef>
          </c:tx>
          <c:spPr>
            <a:ln w="28575" cap="rnd">
              <a:solidFill>
                <a:schemeClr val="accent1"/>
              </a:solidFill>
              <a:round/>
            </a:ln>
            <a:effectLst/>
          </c:spPr>
          <c:marker>
            <c:symbol val="square"/>
            <c:size val="7"/>
            <c:spPr>
              <a:solidFill>
                <a:srgbClr val="3333CC"/>
              </a:solidFill>
              <a:ln w="9525">
                <a:solidFill>
                  <a:srgbClr val="3333CC"/>
                </a:solidFill>
              </a:ln>
              <a:effectLst/>
            </c:spPr>
          </c:marker>
          <c:dLbls>
            <c:dLbl>
              <c:idx val="5"/>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7BBC-4DBD-A20B-702DD819E6A8}"/>
                </c:ext>
              </c:extLst>
            </c:dLbl>
            <c:dLbl>
              <c:idx val="6"/>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7BBC-4DBD-A20B-702DD819E6A8}"/>
                </c:ext>
              </c:extLst>
            </c:dLbl>
            <c:dLbl>
              <c:idx val="7"/>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7BBC-4DBD-A20B-702DD819E6A8}"/>
                </c:ext>
              </c:extLst>
            </c:dLbl>
            <c:spPr>
              <a:solidFill>
                <a:srgbClr val="3333FF"/>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b"/>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'Hrs Scenarios by Minoritised'!$B$11:$B$18</c:f>
              <c:strCache>
                <c:ptCount val="8"/>
                <c:pt idx="0">
                  <c:v>2018-19</c:v>
                </c:pt>
                <c:pt idx="1">
                  <c:v>2019-20</c:v>
                </c:pt>
                <c:pt idx="2">
                  <c:v>2020-21</c:v>
                </c:pt>
                <c:pt idx="3">
                  <c:v>2021-22</c:v>
                </c:pt>
                <c:pt idx="4">
                  <c:v>2022-23</c:v>
                </c:pt>
                <c:pt idx="5">
                  <c:v>2023-24</c:v>
                </c:pt>
                <c:pt idx="6">
                  <c:v>2024-25</c:v>
                </c:pt>
                <c:pt idx="7">
                  <c:v>2025-26</c:v>
                </c:pt>
              </c:strCache>
            </c:strRef>
          </c:cat>
          <c:val>
            <c:numRef>
              <c:f>'Hrs Scenarios by Minoritised'!$C$11:$C$18</c:f>
              <c:numCache>
                <c:formatCode>#,##0</c:formatCode>
                <c:ptCount val="8"/>
                <c:pt idx="0">
                  <c:v>5162</c:v>
                </c:pt>
                <c:pt idx="1">
                  <c:v>4956</c:v>
                </c:pt>
                <c:pt idx="2">
                  <c:v>3902</c:v>
                </c:pt>
                <c:pt idx="3">
                  <c:v>4269</c:v>
                </c:pt>
                <c:pt idx="4">
                  <c:v>4943.5</c:v>
                </c:pt>
                <c:pt idx="5">
                  <c:v>4894.0649999999996</c:v>
                </c:pt>
                <c:pt idx="6">
                  <c:v>4845.12435</c:v>
                </c:pt>
                <c:pt idx="7">
                  <c:v>4796.6731065000004</c:v>
                </c:pt>
              </c:numCache>
            </c:numRef>
          </c:val>
          <c:smooth val="0"/>
          <c:extLst>
            <c:ext xmlns:c16="http://schemas.microsoft.com/office/drawing/2014/chart" uri="{C3380CC4-5D6E-409C-BE32-E72D297353CC}">
              <c16:uniqueId val="{00000003-7BBC-4DBD-A20B-702DD819E6A8}"/>
            </c:ext>
          </c:extLst>
        </c:ser>
        <c:ser>
          <c:idx val="1"/>
          <c:order val="1"/>
          <c:tx>
            <c:strRef>
              <c:f>'Hrs Scenarios by Minoritised'!$D$10</c:f>
              <c:strCache>
                <c:ptCount val="1"/>
                <c:pt idx="0">
                  <c:v>Change by 0.0%</c:v>
                </c:pt>
              </c:strCache>
            </c:strRef>
          </c:tx>
          <c:spPr>
            <a:ln w="28575" cap="rnd">
              <a:solidFill>
                <a:schemeClr val="accent2"/>
              </a:solidFill>
              <a:round/>
            </a:ln>
            <a:effectLst/>
          </c:spPr>
          <c:marker>
            <c:symbol val="triangle"/>
            <c:size val="8"/>
            <c:spPr>
              <a:solidFill>
                <a:schemeClr val="accent2"/>
              </a:solidFill>
              <a:ln w="9525">
                <a:solidFill>
                  <a:schemeClr val="accent2"/>
                </a:solidFill>
              </a:ln>
              <a:effectLst/>
            </c:spPr>
          </c:marker>
          <c:dLbls>
            <c:dLbl>
              <c:idx val="7"/>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7BBC-4DBD-A20B-702DD819E6A8}"/>
                </c:ext>
              </c:extLst>
            </c:dLbl>
            <c:spPr>
              <a:solidFill>
                <a:schemeClr val="accent2">
                  <a:lumMod val="40000"/>
                  <a:lumOff val="60000"/>
                </a:schemeClr>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'Hrs Scenarios by Minoritised'!$B$11:$B$18</c:f>
              <c:strCache>
                <c:ptCount val="8"/>
                <c:pt idx="0">
                  <c:v>2018-19</c:v>
                </c:pt>
                <c:pt idx="1">
                  <c:v>2019-20</c:v>
                </c:pt>
                <c:pt idx="2">
                  <c:v>2020-21</c:v>
                </c:pt>
                <c:pt idx="3">
                  <c:v>2021-22</c:v>
                </c:pt>
                <c:pt idx="4">
                  <c:v>2022-23</c:v>
                </c:pt>
                <c:pt idx="5">
                  <c:v>2023-24</c:v>
                </c:pt>
                <c:pt idx="6">
                  <c:v>2024-25</c:v>
                </c:pt>
                <c:pt idx="7">
                  <c:v>2025-26</c:v>
                </c:pt>
              </c:strCache>
            </c:strRef>
          </c:cat>
          <c:val>
            <c:numRef>
              <c:f>'Hrs Scenarios by Minoritised'!$D$11:$D$18</c:f>
              <c:numCache>
                <c:formatCode>#,##0</c:formatCode>
                <c:ptCount val="8"/>
                <c:pt idx="0">
                  <c:v>5162</c:v>
                </c:pt>
                <c:pt idx="1">
                  <c:v>4956</c:v>
                </c:pt>
                <c:pt idx="2">
                  <c:v>3902</c:v>
                </c:pt>
                <c:pt idx="3">
                  <c:v>4269</c:v>
                </c:pt>
                <c:pt idx="4">
                  <c:v>4943.5</c:v>
                </c:pt>
                <c:pt idx="5">
                  <c:v>4943.5</c:v>
                </c:pt>
                <c:pt idx="6">
                  <c:v>4943.5</c:v>
                </c:pt>
                <c:pt idx="7">
                  <c:v>4943.5</c:v>
                </c:pt>
              </c:numCache>
            </c:numRef>
          </c:val>
          <c:smooth val="0"/>
          <c:extLst>
            <c:ext xmlns:c16="http://schemas.microsoft.com/office/drawing/2014/chart" uri="{C3380CC4-5D6E-409C-BE32-E72D297353CC}">
              <c16:uniqueId val="{00000005-7BBC-4DBD-A20B-702DD819E6A8}"/>
            </c:ext>
          </c:extLst>
        </c:ser>
        <c:ser>
          <c:idx val="2"/>
          <c:order val="2"/>
          <c:tx>
            <c:strRef>
              <c:f>'Hrs Scenarios by Minoritised'!$E$10</c:f>
              <c:strCache>
                <c:ptCount val="1"/>
                <c:pt idx="0">
                  <c:v>Change by  1.0%</c:v>
                </c:pt>
              </c:strCache>
            </c:strRef>
          </c:tx>
          <c:spPr>
            <a:ln w="28575" cap="rnd">
              <a:solidFill>
                <a:srgbClr val="00B050"/>
              </a:solidFill>
              <a:round/>
            </a:ln>
            <a:effectLst/>
          </c:spPr>
          <c:marker>
            <c:symbol val="circle"/>
            <c:size val="7"/>
            <c:spPr>
              <a:solidFill>
                <a:srgbClr val="00B050"/>
              </a:solidFill>
              <a:ln w="9525">
                <a:solidFill>
                  <a:srgbClr val="00B050"/>
                </a:solidFill>
              </a:ln>
              <a:effectLst/>
            </c:spPr>
          </c:marker>
          <c:dLbls>
            <c:dLbl>
              <c:idx val="5"/>
              <c:spPr>
                <a:solidFill>
                  <a:srgbClr val="00B05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6-7BBC-4DBD-A20B-702DD819E6A8}"/>
                </c:ext>
              </c:extLst>
            </c:dLbl>
            <c:dLbl>
              <c:idx val="6"/>
              <c:spPr>
                <a:solidFill>
                  <a:srgbClr val="00B05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7-7BBC-4DBD-A20B-702DD819E6A8}"/>
                </c:ext>
              </c:extLst>
            </c:dLbl>
            <c:dLbl>
              <c:idx val="7"/>
              <c:spPr>
                <a:solidFill>
                  <a:srgbClr val="00B05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8-7BBC-4DBD-A20B-702DD819E6A8}"/>
                </c:ext>
              </c:extLst>
            </c:dLbl>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tx1">
                        <a:lumMod val="75000"/>
                        <a:lumOff val="25000"/>
                      </a:schemeClr>
                    </a:solidFill>
                    <a:latin typeface="+mn-lt"/>
                    <a:ea typeface="+mn-ea"/>
                    <a:cs typeface="+mn-cs"/>
                  </a:defRPr>
                </a:pPr>
                <a:endParaRPr lang="en-US"/>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'Hrs Scenarios by Minoritised'!$B$11:$B$18</c:f>
              <c:strCache>
                <c:ptCount val="8"/>
                <c:pt idx="0">
                  <c:v>2018-19</c:v>
                </c:pt>
                <c:pt idx="1">
                  <c:v>2019-20</c:v>
                </c:pt>
                <c:pt idx="2">
                  <c:v>2020-21</c:v>
                </c:pt>
                <c:pt idx="3">
                  <c:v>2021-22</c:v>
                </c:pt>
                <c:pt idx="4">
                  <c:v>2022-23</c:v>
                </c:pt>
                <c:pt idx="5">
                  <c:v>2023-24</c:v>
                </c:pt>
                <c:pt idx="6">
                  <c:v>2024-25</c:v>
                </c:pt>
                <c:pt idx="7">
                  <c:v>2025-26</c:v>
                </c:pt>
              </c:strCache>
            </c:strRef>
          </c:cat>
          <c:val>
            <c:numRef>
              <c:f>'Hrs Scenarios by Minoritised'!$E$11:$E$18</c:f>
              <c:numCache>
                <c:formatCode>#,##0</c:formatCode>
                <c:ptCount val="8"/>
                <c:pt idx="0">
                  <c:v>5162</c:v>
                </c:pt>
                <c:pt idx="1">
                  <c:v>4956</c:v>
                </c:pt>
                <c:pt idx="2">
                  <c:v>3902</c:v>
                </c:pt>
                <c:pt idx="3">
                  <c:v>4269</c:v>
                </c:pt>
                <c:pt idx="4">
                  <c:v>4943.5</c:v>
                </c:pt>
                <c:pt idx="5">
                  <c:v>4992.9350000000004</c:v>
                </c:pt>
                <c:pt idx="6">
                  <c:v>5042.8643500000007</c:v>
                </c:pt>
                <c:pt idx="7">
                  <c:v>5093.2929935000011</c:v>
                </c:pt>
              </c:numCache>
            </c:numRef>
          </c:val>
          <c:smooth val="0"/>
          <c:extLst>
            <c:ext xmlns:c16="http://schemas.microsoft.com/office/drawing/2014/chart" uri="{C3380CC4-5D6E-409C-BE32-E72D297353CC}">
              <c16:uniqueId val="{00000009-7BBC-4DBD-A20B-702DD819E6A8}"/>
            </c:ext>
          </c:extLst>
        </c:ser>
        <c:dLbls>
          <c:showLegendKey val="0"/>
          <c:showVal val="0"/>
          <c:showCatName val="0"/>
          <c:showSerName val="0"/>
          <c:showPercent val="0"/>
          <c:showBubbleSize val="0"/>
        </c:dLbls>
        <c:marker val="1"/>
        <c:smooth val="0"/>
        <c:axId val="966968320"/>
        <c:axId val="966959320"/>
      </c:lineChart>
      <c:catAx>
        <c:axId val="96696832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66959320"/>
        <c:crosses val="autoZero"/>
        <c:auto val="1"/>
        <c:lblAlgn val="ctr"/>
        <c:lblOffset val="100"/>
        <c:noMultiLvlLbl val="0"/>
      </c:catAx>
      <c:valAx>
        <c:axId val="966959320"/>
        <c:scaling>
          <c:orientation val="minMax"/>
          <c:max val="6000"/>
          <c:min val="3000"/>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66968320"/>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sz="1400" b="0" i="0" u="none" strike="noStrike" kern="1200" spc="0" baseline="0">
                <a:solidFill>
                  <a:sysClr val="windowText" lastClr="000000">
                    <a:lumMod val="65000"/>
                    <a:lumOff val="35000"/>
                  </a:sysClr>
                </a:solidFill>
              </a:rPr>
              <a:t>Non-Minoritised Student Credit Hours Attempted by Year</a:t>
            </a:r>
            <a:endParaRPr lang="en-US" sz="1800" b="0" i="0" u="none" strike="noStrike" kern="1200" spc="0" baseline="0">
              <a:solidFill>
                <a:sysClr val="windowText" lastClr="000000">
                  <a:lumMod val="65000"/>
                  <a:lumOff val="35000"/>
                </a:sysClr>
              </a:solidFill>
            </a:endParaRPr>
          </a:p>
        </c:rich>
      </c:tx>
      <c:layout>
        <c:manualLayout>
          <c:xMode val="edge"/>
          <c:yMode val="edge"/>
          <c:x val="0.17351410761154856"/>
          <c:y val="2.4353169796083183E-2"/>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'Hrs Scenarios by Minoritised'!$M$10</c:f>
              <c:strCache>
                <c:ptCount val="1"/>
                <c:pt idx="0">
                  <c:v>Change by -1.0%</c:v>
                </c:pt>
              </c:strCache>
            </c:strRef>
          </c:tx>
          <c:spPr>
            <a:ln w="28575" cap="rnd">
              <a:solidFill>
                <a:schemeClr val="accent1"/>
              </a:solidFill>
              <a:round/>
            </a:ln>
            <a:effectLst/>
          </c:spPr>
          <c:marker>
            <c:symbol val="square"/>
            <c:size val="7"/>
            <c:spPr>
              <a:solidFill>
                <a:srgbClr val="3333CC"/>
              </a:solidFill>
              <a:ln w="9525">
                <a:solidFill>
                  <a:srgbClr val="3333CC"/>
                </a:solidFill>
              </a:ln>
              <a:effectLst/>
            </c:spPr>
          </c:marker>
          <c:dLbls>
            <c:dLbl>
              <c:idx val="5"/>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DB22-4454-A6C8-D2E5AAB97812}"/>
                </c:ext>
              </c:extLst>
            </c:dLbl>
            <c:dLbl>
              <c:idx val="6"/>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DB22-4454-A6C8-D2E5AAB97812}"/>
                </c:ext>
              </c:extLst>
            </c:dLbl>
            <c:dLbl>
              <c:idx val="7"/>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DB22-4454-A6C8-D2E5AAB97812}"/>
                </c:ext>
              </c:extLst>
            </c:dLbl>
            <c:spPr>
              <a:solidFill>
                <a:srgbClr val="3333FF"/>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b"/>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'Hrs Scenarios by Minoritised'!$L$11:$L$18</c:f>
              <c:strCache>
                <c:ptCount val="8"/>
                <c:pt idx="0">
                  <c:v>2018-19</c:v>
                </c:pt>
                <c:pt idx="1">
                  <c:v>2019-20</c:v>
                </c:pt>
                <c:pt idx="2">
                  <c:v>2020-21</c:v>
                </c:pt>
                <c:pt idx="3">
                  <c:v>2021-22</c:v>
                </c:pt>
                <c:pt idx="4">
                  <c:v>2022-23</c:v>
                </c:pt>
                <c:pt idx="5">
                  <c:v>2023-24</c:v>
                </c:pt>
                <c:pt idx="6">
                  <c:v>2024-25</c:v>
                </c:pt>
                <c:pt idx="7">
                  <c:v>2025-26</c:v>
                </c:pt>
              </c:strCache>
            </c:strRef>
          </c:cat>
          <c:val>
            <c:numRef>
              <c:f>'Hrs Scenarios by Minoritised'!$M$11:$M$18</c:f>
              <c:numCache>
                <c:formatCode>#,##0</c:formatCode>
                <c:ptCount val="8"/>
                <c:pt idx="0">
                  <c:v>46910.5</c:v>
                </c:pt>
                <c:pt idx="1">
                  <c:v>46240</c:v>
                </c:pt>
                <c:pt idx="2">
                  <c:v>42170</c:v>
                </c:pt>
                <c:pt idx="3">
                  <c:v>38918</c:v>
                </c:pt>
                <c:pt idx="4">
                  <c:v>37659</c:v>
                </c:pt>
                <c:pt idx="5">
                  <c:v>37282.410000000003</c:v>
                </c:pt>
                <c:pt idx="6">
                  <c:v>36909.585900000005</c:v>
                </c:pt>
                <c:pt idx="7">
                  <c:v>36540.490041000005</c:v>
                </c:pt>
              </c:numCache>
            </c:numRef>
          </c:val>
          <c:smooth val="0"/>
          <c:extLst>
            <c:ext xmlns:c16="http://schemas.microsoft.com/office/drawing/2014/chart" uri="{C3380CC4-5D6E-409C-BE32-E72D297353CC}">
              <c16:uniqueId val="{00000003-DB22-4454-A6C8-D2E5AAB97812}"/>
            </c:ext>
          </c:extLst>
        </c:ser>
        <c:ser>
          <c:idx val="1"/>
          <c:order val="1"/>
          <c:tx>
            <c:strRef>
              <c:f>'Hrs Scenarios by Minoritised'!$N$10</c:f>
              <c:strCache>
                <c:ptCount val="1"/>
                <c:pt idx="0">
                  <c:v>Change by 0.0%</c:v>
                </c:pt>
              </c:strCache>
            </c:strRef>
          </c:tx>
          <c:spPr>
            <a:ln w="28575" cap="rnd">
              <a:solidFill>
                <a:schemeClr val="accent2"/>
              </a:solidFill>
              <a:round/>
            </a:ln>
            <a:effectLst/>
          </c:spPr>
          <c:marker>
            <c:symbol val="triangle"/>
            <c:size val="8"/>
            <c:spPr>
              <a:solidFill>
                <a:schemeClr val="accent2"/>
              </a:solidFill>
              <a:ln w="9525">
                <a:solidFill>
                  <a:schemeClr val="accent2"/>
                </a:solidFill>
              </a:ln>
              <a:effectLst/>
            </c:spPr>
          </c:marker>
          <c:dLbls>
            <c:dLbl>
              <c:idx val="0"/>
              <c:delete val="1"/>
              <c:extLst>
                <c:ext xmlns:c15="http://schemas.microsoft.com/office/drawing/2012/chart" uri="{CE6537A1-D6FC-4f65-9D91-7224C49458BB}"/>
                <c:ext xmlns:c16="http://schemas.microsoft.com/office/drawing/2014/chart" uri="{C3380CC4-5D6E-409C-BE32-E72D297353CC}">
                  <c16:uniqueId val="{00000004-DB22-4454-A6C8-D2E5AAB97812}"/>
                </c:ext>
              </c:extLst>
            </c:dLbl>
            <c:dLbl>
              <c:idx val="1"/>
              <c:delete val="1"/>
              <c:extLst>
                <c:ext xmlns:c15="http://schemas.microsoft.com/office/drawing/2012/chart" uri="{CE6537A1-D6FC-4f65-9D91-7224C49458BB}"/>
                <c:ext xmlns:c16="http://schemas.microsoft.com/office/drawing/2014/chart" uri="{C3380CC4-5D6E-409C-BE32-E72D297353CC}">
                  <c16:uniqueId val="{00000005-DB22-4454-A6C8-D2E5AAB97812}"/>
                </c:ext>
              </c:extLst>
            </c:dLbl>
            <c:dLbl>
              <c:idx val="2"/>
              <c:delete val="1"/>
              <c:extLst>
                <c:ext xmlns:c15="http://schemas.microsoft.com/office/drawing/2012/chart" uri="{CE6537A1-D6FC-4f65-9D91-7224C49458BB}"/>
                <c:ext xmlns:c16="http://schemas.microsoft.com/office/drawing/2014/chart" uri="{C3380CC4-5D6E-409C-BE32-E72D297353CC}">
                  <c16:uniqueId val="{00000006-DB22-4454-A6C8-D2E5AAB97812}"/>
                </c:ext>
              </c:extLst>
            </c:dLbl>
            <c:dLbl>
              <c:idx val="3"/>
              <c:delete val="1"/>
              <c:extLst>
                <c:ext xmlns:c15="http://schemas.microsoft.com/office/drawing/2012/chart" uri="{CE6537A1-D6FC-4f65-9D91-7224C49458BB}"/>
                <c:ext xmlns:c16="http://schemas.microsoft.com/office/drawing/2014/chart" uri="{C3380CC4-5D6E-409C-BE32-E72D297353CC}">
                  <c16:uniqueId val="{00000007-DB22-4454-A6C8-D2E5AAB97812}"/>
                </c:ext>
              </c:extLst>
            </c:dLbl>
            <c:dLbl>
              <c:idx val="4"/>
              <c:delete val="1"/>
              <c:extLst>
                <c:ext xmlns:c15="http://schemas.microsoft.com/office/drawing/2012/chart" uri="{CE6537A1-D6FC-4f65-9D91-7224C49458BB}"/>
                <c:ext xmlns:c16="http://schemas.microsoft.com/office/drawing/2014/chart" uri="{C3380CC4-5D6E-409C-BE32-E72D297353CC}">
                  <c16:uniqueId val="{00000008-DB22-4454-A6C8-D2E5AAB97812}"/>
                </c:ext>
              </c:extLst>
            </c:dLbl>
            <c:dLbl>
              <c:idx val="5"/>
              <c:delete val="1"/>
              <c:extLst>
                <c:ext xmlns:c15="http://schemas.microsoft.com/office/drawing/2012/chart" uri="{CE6537A1-D6FC-4f65-9D91-7224C49458BB}"/>
                <c:ext xmlns:c16="http://schemas.microsoft.com/office/drawing/2014/chart" uri="{C3380CC4-5D6E-409C-BE32-E72D297353CC}">
                  <c16:uniqueId val="{00000009-DB22-4454-A6C8-D2E5AAB97812}"/>
                </c:ext>
              </c:extLst>
            </c:dLbl>
            <c:dLbl>
              <c:idx val="6"/>
              <c:delete val="1"/>
              <c:extLst>
                <c:ext xmlns:c15="http://schemas.microsoft.com/office/drawing/2012/chart" uri="{CE6537A1-D6FC-4f65-9D91-7224C49458BB}"/>
                <c:ext xmlns:c16="http://schemas.microsoft.com/office/drawing/2014/chart" uri="{C3380CC4-5D6E-409C-BE32-E72D297353CC}">
                  <c16:uniqueId val="{0000000A-DB22-4454-A6C8-D2E5AAB97812}"/>
                </c:ext>
              </c:extLst>
            </c:dLbl>
            <c:spPr>
              <a:solidFill>
                <a:schemeClr val="accent2">
                  <a:lumMod val="40000"/>
                  <a:lumOff val="60000"/>
                </a:schemeClr>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'Hrs Scenarios by Minoritised'!$L$11:$L$18</c:f>
              <c:strCache>
                <c:ptCount val="8"/>
                <c:pt idx="0">
                  <c:v>2018-19</c:v>
                </c:pt>
                <c:pt idx="1">
                  <c:v>2019-20</c:v>
                </c:pt>
                <c:pt idx="2">
                  <c:v>2020-21</c:v>
                </c:pt>
                <c:pt idx="3">
                  <c:v>2021-22</c:v>
                </c:pt>
                <c:pt idx="4">
                  <c:v>2022-23</c:v>
                </c:pt>
                <c:pt idx="5">
                  <c:v>2023-24</c:v>
                </c:pt>
                <c:pt idx="6">
                  <c:v>2024-25</c:v>
                </c:pt>
                <c:pt idx="7">
                  <c:v>2025-26</c:v>
                </c:pt>
              </c:strCache>
            </c:strRef>
          </c:cat>
          <c:val>
            <c:numRef>
              <c:f>'Hrs Scenarios by Minoritised'!$N$11:$N$18</c:f>
              <c:numCache>
                <c:formatCode>#,##0</c:formatCode>
                <c:ptCount val="8"/>
                <c:pt idx="0">
                  <c:v>46910.5</c:v>
                </c:pt>
                <c:pt idx="1">
                  <c:v>46240</c:v>
                </c:pt>
                <c:pt idx="2">
                  <c:v>42170</c:v>
                </c:pt>
                <c:pt idx="3">
                  <c:v>38918</c:v>
                </c:pt>
                <c:pt idx="4">
                  <c:v>37659</c:v>
                </c:pt>
                <c:pt idx="5">
                  <c:v>37659</c:v>
                </c:pt>
                <c:pt idx="6">
                  <c:v>37659</c:v>
                </c:pt>
                <c:pt idx="7">
                  <c:v>37659</c:v>
                </c:pt>
              </c:numCache>
            </c:numRef>
          </c:val>
          <c:smooth val="0"/>
          <c:extLst>
            <c:ext xmlns:c16="http://schemas.microsoft.com/office/drawing/2014/chart" uri="{C3380CC4-5D6E-409C-BE32-E72D297353CC}">
              <c16:uniqueId val="{0000000B-DB22-4454-A6C8-D2E5AAB97812}"/>
            </c:ext>
          </c:extLst>
        </c:ser>
        <c:ser>
          <c:idx val="2"/>
          <c:order val="2"/>
          <c:tx>
            <c:strRef>
              <c:f>'Hrs Scenarios by Minoritised'!$O$10</c:f>
              <c:strCache>
                <c:ptCount val="1"/>
                <c:pt idx="0">
                  <c:v>Change by  1.0%</c:v>
                </c:pt>
              </c:strCache>
            </c:strRef>
          </c:tx>
          <c:spPr>
            <a:ln w="28575" cap="rnd">
              <a:solidFill>
                <a:srgbClr val="00B050"/>
              </a:solidFill>
              <a:round/>
            </a:ln>
            <a:effectLst/>
          </c:spPr>
          <c:marker>
            <c:symbol val="circle"/>
            <c:size val="7"/>
            <c:spPr>
              <a:solidFill>
                <a:srgbClr val="00B050"/>
              </a:solidFill>
              <a:ln w="9525">
                <a:solidFill>
                  <a:srgbClr val="00B050"/>
                </a:solidFill>
              </a:ln>
              <a:effectLst/>
            </c:spPr>
          </c:marker>
          <c:dLbls>
            <c:dLbl>
              <c:idx val="5"/>
              <c:spPr>
                <a:solidFill>
                  <a:srgbClr val="00B05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C-DB22-4454-A6C8-D2E5AAB97812}"/>
                </c:ext>
              </c:extLst>
            </c:dLbl>
            <c:dLbl>
              <c:idx val="6"/>
              <c:spPr>
                <a:solidFill>
                  <a:srgbClr val="00B05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D-DB22-4454-A6C8-D2E5AAB97812}"/>
                </c:ext>
              </c:extLst>
            </c:dLbl>
            <c:dLbl>
              <c:idx val="7"/>
              <c:spPr>
                <a:solidFill>
                  <a:srgbClr val="00B05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E-DB22-4454-A6C8-D2E5AAB97812}"/>
                </c:ext>
              </c:extLst>
            </c:dLbl>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tx1">
                        <a:lumMod val="75000"/>
                        <a:lumOff val="25000"/>
                      </a:schemeClr>
                    </a:solidFill>
                    <a:latin typeface="+mn-lt"/>
                    <a:ea typeface="+mn-ea"/>
                    <a:cs typeface="+mn-cs"/>
                  </a:defRPr>
                </a:pPr>
                <a:endParaRPr lang="en-US"/>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'Hrs Scenarios by Minoritised'!$L$11:$L$18</c:f>
              <c:strCache>
                <c:ptCount val="8"/>
                <c:pt idx="0">
                  <c:v>2018-19</c:v>
                </c:pt>
                <c:pt idx="1">
                  <c:v>2019-20</c:v>
                </c:pt>
                <c:pt idx="2">
                  <c:v>2020-21</c:v>
                </c:pt>
                <c:pt idx="3">
                  <c:v>2021-22</c:v>
                </c:pt>
                <c:pt idx="4">
                  <c:v>2022-23</c:v>
                </c:pt>
                <c:pt idx="5">
                  <c:v>2023-24</c:v>
                </c:pt>
                <c:pt idx="6">
                  <c:v>2024-25</c:v>
                </c:pt>
                <c:pt idx="7">
                  <c:v>2025-26</c:v>
                </c:pt>
              </c:strCache>
            </c:strRef>
          </c:cat>
          <c:val>
            <c:numRef>
              <c:f>'Hrs Scenarios by Minoritised'!$O$11:$O$18</c:f>
              <c:numCache>
                <c:formatCode>#,##0</c:formatCode>
                <c:ptCount val="8"/>
                <c:pt idx="0">
                  <c:v>46910.5</c:v>
                </c:pt>
                <c:pt idx="1">
                  <c:v>46240</c:v>
                </c:pt>
                <c:pt idx="2">
                  <c:v>42170</c:v>
                </c:pt>
                <c:pt idx="3">
                  <c:v>38918</c:v>
                </c:pt>
                <c:pt idx="4">
                  <c:v>37659</c:v>
                </c:pt>
                <c:pt idx="5">
                  <c:v>38035.589999999997</c:v>
                </c:pt>
                <c:pt idx="6">
                  <c:v>38415.945899999999</c:v>
                </c:pt>
                <c:pt idx="7">
                  <c:v>38800.105359000001</c:v>
                </c:pt>
              </c:numCache>
            </c:numRef>
          </c:val>
          <c:smooth val="0"/>
          <c:extLst>
            <c:ext xmlns:c16="http://schemas.microsoft.com/office/drawing/2014/chart" uri="{C3380CC4-5D6E-409C-BE32-E72D297353CC}">
              <c16:uniqueId val="{0000000F-DB22-4454-A6C8-D2E5AAB97812}"/>
            </c:ext>
          </c:extLst>
        </c:ser>
        <c:dLbls>
          <c:showLegendKey val="0"/>
          <c:showVal val="0"/>
          <c:showCatName val="0"/>
          <c:showSerName val="0"/>
          <c:showPercent val="0"/>
          <c:showBubbleSize val="0"/>
        </c:dLbls>
        <c:marker val="1"/>
        <c:smooth val="0"/>
        <c:axId val="966968320"/>
        <c:axId val="966959320"/>
      </c:lineChart>
      <c:catAx>
        <c:axId val="96696832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66959320"/>
        <c:crosses val="autoZero"/>
        <c:auto val="1"/>
        <c:lblAlgn val="ctr"/>
        <c:lblOffset val="100"/>
        <c:noMultiLvlLbl val="0"/>
      </c:catAx>
      <c:valAx>
        <c:axId val="966959320"/>
        <c:scaling>
          <c:orientation val="minMax"/>
          <c:max val="50000"/>
          <c:min val="30000"/>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66968320"/>
        <c:crosses val="autoZero"/>
        <c:crossBetween val="between"/>
        <c:majorUnit val="5000"/>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orientation="portrait"/>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sz="1400" b="0" i="0" u="none" strike="noStrike" kern="1200" spc="0" baseline="0">
                <a:solidFill>
                  <a:sysClr val="windowText" lastClr="000000">
                    <a:lumMod val="65000"/>
                    <a:lumOff val="35000"/>
                  </a:sysClr>
                </a:solidFill>
              </a:rPr>
              <a:t>Total Student Credit Hours Attempted by Year</a:t>
            </a:r>
            <a:endParaRPr lang="en-US" sz="1800" b="0" i="0" u="none" strike="noStrike" kern="1200" spc="0" baseline="0">
              <a:solidFill>
                <a:sysClr val="windowText" lastClr="000000">
                  <a:lumMod val="65000"/>
                  <a:lumOff val="35000"/>
                </a:sysClr>
              </a:solidFill>
            </a:endParaRPr>
          </a:p>
        </c:rich>
      </c:tx>
      <c:layout>
        <c:manualLayout>
          <c:xMode val="edge"/>
          <c:yMode val="edge"/>
          <c:x val="0.23548129397941842"/>
          <c:y val="9.4556236256395105E-3"/>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'Hrs Scenarios by Minoritised'!$X$10</c:f>
              <c:strCache>
                <c:ptCount val="1"/>
                <c:pt idx="0">
                  <c:v>Low Estimates</c:v>
                </c:pt>
              </c:strCache>
            </c:strRef>
          </c:tx>
          <c:spPr>
            <a:ln w="28575" cap="rnd">
              <a:solidFill>
                <a:schemeClr val="accent1"/>
              </a:solidFill>
              <a:round/>
            </a:ln>
            <a:effectLst/>
          </c:spPr>
          <c:marker>
            <c:symbol val="square"/>
            <c:size val="7"/>
            <c:spPr>
              <a:solidFill>
                <a:srgbClr val="3333CC"/>
              </a:solidFill>
              <a:ln w="9525">
                <a:solidFill>
                  <a:srgbClr val="3333CC"/>
                </a:solidFill>
              </a:ln>
              <a:effectLst/>
            </c:spPr>
          </c:marker>
          <c:dLbls>
            <c:dLbl>
              <c:idx val="5"/>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B9F8-4A1B-ACA2-CDD2B9481696}"/>
                </c:ext>
              </c:extLst>
            </c:dLbl>
            <c:dLbl>
              <c:idx val="6"/>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B9F8-4A1B-ACA2-CDD2B9481696}"/>
                </c:ext>
              </c:extLst>
            </c:dLbl>
            <c:dLbl>
              <c:idx val="7"/>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B9F8-4A1B-ACA2-CDD2B9481696}"/>
                </c:ext>
              </c:extLst>
            </c:dLbl>
            <c:spPr>
              <a:solidFill>
                <a:srgbClr val="3333FF"/>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b"/>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'Hrs Scenarios by Minoritised'!$W$11:$W$18</c:f>
              <c:strCache>
                <c:ptCount val="8"/>
                <c:pt idx="0">
                  <c:v>2018-19</c:v>
                </c:pt>
                <c:pt idx="1">
                  <c:v>2019-20</c:v>
                </c:pt>
                <c:pt idx="2">
                  <c:v>2020-21</c:v>
                </c:pt>
                <c:pt idx="3">
                  <c:v>2021-22</c:v>
                </c:pt>
                <c:pt idx="4">
                  <c:v>2022-23</c:v>
                </c:pt>
                <c:pt idx="5">
                  <c:v>2023-24</c:v>
                </c:pt>
                <c:pt idx="6">
                  <c:v>2024-25</c:v>
                </c:pt>
                <c:pt idx="7">
                  <c:v>2025-26</c:v>
                </c:pt>
              </c:strCache>
            </c:strRef>
          </c:cat>
          <c:val>
            <c:numRef>
              <c:f>'Hrs Scenarios by Minoritised'!$X$11:$X$18</c:f>
              <c:numCache>
                <c:formatCode>#,##0</c:formatCode>
                <c:ptCount val="8"/>
                <c:pt idx="0">
                  <c:v>52072.5</c:v>
                </c:pt>
                <c:pt idx="1">
                  <c:v>51196</c:v>
                </c:pt>
                <c:pt idx="2">
                  <c:v>46072</c:v>
                </c:pt>
                <c:pt idx="3">
                  <c:v>43187</c:v>
                </c:pt>
                <c:pt idx="4">
                  <c:v>42602.5</c:v>
                </c:pt>
                <c:pt idx="5">
                  <c:v>42176.475000000006</c:v>
                </c:pt>
                <c:pt idx="6">
                  <c:v>41754.710250000004</c:v>
                </c:pt>
                <c:pt idx="7">
                  <c:v>41337.163147500003</c:v>
                </c:pt>
              </c:numCache>
            </c:numRef>
          </c:val>
          <c:smooth val="0"/>
          <c:extLst>
            <c:ext xmlns:c16="http://schemas.microsoft.com/office/drawing/2014/chart" uri="{C3380CC4-5D6E-409C-BE32-E72D297353CC}">
              <c16:uniqueId val="{00000003-B9F8-4A1B-ACA2-CDD2B9481696}"/>
            </c:ext>
          </c:extLst>
        </c:ser>
        <c:ser>
          <c:idx val="1"/>
          <c:order val="1"/>
          <c:tx>
            <c:strRef>
              <c:f>'Hrs Scenarios by Minoritised'!$Y$10</c:f>
              <c:strCache>
                <c:ptCount val="1"/>
                <c:pt idx="0">
                  <c:v>Middle Estimates</c:v>
                </c:pt>
              </c:strCache>
            </c:strRef>
          </c:tx>
          <c:spPr>
            <a:ln w="28575" cap="rnd">
              <a:solidFill>
                <a:schemeClr val="accent2"/>
              </a:solidFill>
              <a:round/>
            </a:ln>
            <a:effectLst/>
          </c:spPr>
          <c:marker>
            <c:symbol val="triangle"/>
            <c:size val="8"/>
            <c:spPr>
              <a:solidFill>
                <a:schemeClr val="accent2"/>
              </a:solidFill>
              <a:ln w="9525">
                <a:solidFill>
                  <a:schemeClr val="accent2"/>
                </a:solidFill>
              </a:ln>
              <a:effectLst/>
            </c:spPr>
          </c:marker>
          <c:dLbls>
            <c:dLbl>
              <c:idx val="7"/>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B9F8-4A1B-ACA2-CDD2B9481696}"/>
                </c:ext>
              </c:extLst>
            </c:dLbl>
            <c:spPr>
              <a:solidFill>
                <a:schemeClr val="accent2">
                  <a:lumMod val="40000"/>
                  <a:lumOff val="60000"/>
                </a:schemeClr>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'Hrs Scenarios by Minoritised'!$W$11:$W$18</c:f>
              <c:strCache>
                <c:ptCount val="8"/>
                <c:pt idx="0">
                  <c:v>2018-19</c:v>
                </c:pt>
                <c:pt idx="1">
                  <c:v>2019-20</c:v>
                </c:pt>
                <c:pt idx="2">
                  <c:v>2020-21</c:v>
                </c:pt>
                <c:pt idx="3">
                  <c:v>2021-22</c:v>
                </c:pt>
                <c:pt idx="4">
                  <c:v>2022-23</c:v>
                </c:pt>
                <c:pt idx="5">
                  <c:v>2023-24</c:v>
                </c:pt>
                <c:pt idx="6">
                  <c:v>2024-25</c:v>
                </c:pt>
                <c:pt idx="7">
                  <c:v>2025-26</c:v>
                </c:pt>
              </c:strCache>
            </c:strRef>
          </c:cat>
          <c:val>
            <c:numRef>
              <c:f>'Hrs Scenarios by Minoritised'!$Y$11:$Y$18</c:f>
              <c:numCache>
                <c:formatCode>#,##0</c:formatCode>
                <c:ptCount val="8"/>
                <c:pt idx="0">
                  <c:v>52072.5</c:v>
                </c:pt>
                <c:pt idx="1">
                  <c:v>51196</c:v>
                </c:pt>
                <c:pt idx="2">
                  <c:v>46072</c:v>
                </c:pt>
                <c:pt idx="3">
                  <c:v>43187</c:v>
                </c:pt>
                <c:pt idx="4">
                  <c:v>42602.5</c:v>
                </c:pt>
                <c:pt idx="5">
                  <c:v>42602.5</c:v>
                </c:pt>
                <c:pt idx="6">
                  <c:v>42602.5</c:v>
                </c:pt>
                <c:pt idx="7">
                  <c:v>42602.5</c:v>
                </c:pt>
              </c:numCache>
            </c:numRef>
          </c:val>
          <c:smooth val="0"/>
          <c:extLst>
            <c:ext xmlns:c16="http://schemas.microsoft.com/office/drawing/2014/chart" uri="{C3380CC4-5D6E-409C-BE32-E72D297353CC}">
              <c16:uniqueId val="{00000005-B9F8-4A1B-ACA2-CDD2B9481696}"/>
            </c:ext>
          </c:extLst>
        </c:ser>
        <c:ser>
          <c:idx val="2"/>
          <c:order val="2"/>
          <c:tx>
            <c:strRef>
              <c:f>'Hrs Scenarios by Minoritised'!$Z$10</c:f>
              <c:strCache>
                <c:ptCount val="1"/>
                <c:pt idx="0">
                  <c:v>High Estimates</c:v>
                </c:pt>
              </c:strCache>
            </c:strRef>
          </c:tx>
          <c:spPr>
            <a:ln w="28575" cap="rnd">
              <a:solidFill>
                <a:srgbClr val="00B050"/>
              </a:solidFill>
              <a:round/>
            </a:ln>
            <a:effectLst/>
          </c:spPr>
          <c:marker>
            <c:symbol val="circle"/>
            <c:size val="7"/>
            <c:spPr>
              <a:solidFill>
                <a:srgbClr val="00B050"/>
              </a:solidFill>
              <a:ln w="9525">
                <a:solidFill>
                  <a:srgbClr val="00B050"/>
                </a:solidFill>
              </a:ln>
              <a:effectLst/>
            </c:spPr>
          </c:marker>
          <c:dLbls>
            <c:dLbl>
              <c:idx val="5"/>
              <c:spPr>
                <a:solidFill>
                  <a:srgbClr val="00B05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6-B9F8-4A1B-ACA2-CDD2B9481696}"/>
                </c:ext>
              </c:extLst>
            </c:dLbl>
            <c:dLbl>
              <c:idx val="6"/>
              <c:spPr>
                <a:solidFill>
                  <a:srgbClr val="00B05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7-B9F8-4A1B-ACA2-CDD2B9481696}"/>
                </c:ext>
              </c:extLst>
            </c:dLbl>
            <c:dLbl>
              <c:idx val="7"/>
              <c:spPr>
                <a:solidFill>
                  <a:srgbClr val="00B05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8-B9F8-4A1B-ACA2-CDD2B9481696}"/>
                </c:ext>
              </c:extLst>
            </c:dLbl>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tx1">
                        <a:lumMod val="75000"/>
                        <a:lumOff val="25000"/>
                      </a:schemeClr>
                    </a:solidFill>
                    <a:latin typeface="+mn-lt"/>
                    <a:ea typeface="+mn-ea"/>
                    <a:cs typeface="+mn-cs"/>
                  </a:defRPr>
                </a:pPr>
                <a:endParaRPr lang="en-US"/>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'Hrs Scenarios by Minoritised'!$W$11:$W$18</c:f>
              <c:strCache>
                <c:ptCount val="8"/>
                <c:pt idx="0">
                  <c:v>2018-19</c:v>
                </c:pt>
                <c:pt idx="1">
                  <c:v>2019-20</c:v>
                </c:pt>
                <c:pt idx="2">
                  <c:v>2020-21</c:v>
                </c:pt>
                <c:pt idx="3">
                  <c:v>2021-22</c:v>
                </c:pt>
                <c:pt idx="4">
                  <c:v>2022-23</c:v>
                </c:pt>
                <c:pt idx="5">
                  <c:v>2023-24</c:v>
                </c:pt>
                <c:pt idx="6">
                  <c:v>2024-25</c:v>
                </c:pt>
                <c:pt idx="7">
                  <c:v>2025-26</c:v>
                </c:pt>
              </c:strCache>
            </c:strRef>
          </c:cat>
          <c:val>
            <c:numRef>
              <c:f>'Hrs Scenarios by Minoritised'!$Z$11:$Z$18</c:f>
              <c:numCache>
                <c:formatCode>#,##0</c:formatCode>
                <c:ptCount val="8"/>
                <c:pt idx="0">
                  <c:v>52072.5</c:v>
                </c:pt>
                <c:pt idx="1">
                  <c:v>51196</c:v>
                </c:pt>
                <c:pt idx="2">
                  <c:v>46072</c:v>
                </c:pt>
                <c:pt idx="3">
                  <c:v>43187</c:v>
                </c:pt>
                <c:pt idx="4">
                  <c:v>42602.5</c:v>
                </c:pt>
                <c:pt idx="5">
                  <c:v>43028.524999999994</c:v>
                </c:pt>
                <c:pt idx="6">
                  <c:v>43458.810250000002</c:v>
                </c:pt>
                <c:pt idx="7">
                  <c:v>43893.3983525</c:v>
                </c:pt>
              </c:numCache>
            </c:numRef>
          </c:val>
          <c:smooth val="0"/>
          <c:extLst>
            <c:ext xmlns:c16="http://schemas.microsoft.com/office/drawing/2014/chart" uri="{C3380CC4-5D6E-409C-BE32-E72D297353CC}">
              <c16:uniqueId val="{00000009-B9F8-4A1B-ACA2-CDD2B9481696}"/>
            </c:ext>
          </c:extLst>
        </c:ser>
        <c:dLbls>
          <c:showLegendKey val="0"/>
          <c:showVal val="0"/>
          <c:showCatName val="0"/>
          <c:showSerName val="0"/>
          <c:showPercent val="0"/>
          <c:showBubbleSize val="0"/>
        </c:dLbls>
        <c:marker val="1"/>
        <c:smooth val="0"/>
        <c:axId val="966968320"/>
        <c:axId val="966959320"/>
      </c:lineChart>
      <c:catAx>
        <c:axId val="96696832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66959320"/>
        <c:crosses val="autoZero"/>
        <c:auto val="1"/>
        <c:lblAlgn val="ctr"/>
        <c:lblOffset val="100"/>
        <c:noMultiLvlLbl val="0"/>
      </c:catAx>
      <c:valAx>
        <c:axId val="966959320"/>
        <c:scaling>
          <c:orientation val="minMax"/>
          <c:min val="30000"/>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66968320"/>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orientation="portrait"/>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Total Fall Credit Hours Attempted by Fall Term</a:t>
            </a:r>
          </a:p>
        </c:rich>
      </c:tx>
      <c:layout>
        <c:manualLayout>
          <c:xMode val="edge"/>
          <c:yMode val="edge"/>
          <c:x val="0.260881292378769"/>
          <c:y val="3.1923367829841914E-3"/>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'Total Fall Hours with Scenarios'!$C$12</c:f>
              <c:strCache>
                <c:ptCount val="1"/>
                <c:pt idx="0">
                  <c:v>Change by -1.0%</c:v>
                </c:pt>
              </c:strCache>
            </c:strRef>
          </c:tx>
          <c:spPr>
            <a:ln w="28575" cap="rnd">
              <a:solidFill>
                <a:schemeClr val="accent1"/>
              </a:solidFill>
              <a:round/>
            </a:ln>
            <a:effectLst/>
          </c:spPr>
          <c:marker>
            <c:symbol val="square"/>
            <c:size val="7"/>
            <c:spPr>
              <a:solidFill>
                <a:srgbClr val="3333CC"/>
              </a:solidFill>
              <a:ln w="9525">
                <a:solidFill>
                  <a:srgbClr val="3333CC"/>
                </a:solidFill>
              </a:ln>
              <a:effectLst/>
            </c:spPr>
          </c:marker>
          <c:dLbls>
            <c:dLbl>
              <c:idx val="0"/>
              <c:delete val="1"/>
              <c:extLst>
                <c:ext xmlns:c15="http://schemas.microsoft.com/office/drawing/2012/chart" uri="{CE6537A1-D6FC-4f65-9D91-7224C49458BB}"/>
                <c:ext xmlns:c16="http://schemas.microsoft.com/office/drawing/2014/chart" uri="{C3380CC4-5D6E-409C-BE32-E72D297353CC}">
                  <c16:uniqueId val="{00000000-B01A-48DF-99A6-3BA812597D45}"/>
                </c:ext>
              </c:extLst>
            </c:dLbl>
            <c:dLbl>
              <c:idx val="1"/>
              <c:delete val="1"/>
              <c:extLst>
                <c:ext xmlns:c15="http://schemas.microsoft.com/office/drawing/2012/chart" uri="{CE6537A1-D6FC-4f65-9D91-7224C49458BB}"/>
                <c:ext xmlns:c16="http://schemas.microsoft.com/office/drawing/2014/chart" uri="{C3380CC4-5D6E-409C-BE32-E72D297353CC}">
                  <c16:uniqueId val="{00000001-B01A-48DF-99A6-3BA812597D45}"/>
                </c:ext>
              </c:extLst>
            </c:dLbl>
            <c:dLbl>
              <c:idx val="2"/>
              <c:delete val="1"/>
              <c:extLst>
                <c:ext xmlns:c15="http://schemas.microsoft.com/office/drawing/2012/chart" uri="{CE6537A1-D6FC-4f65-9D91-7224C49458BB}"/>
                <c:ext xmlns:c16="http://schemas.microsoft.com/office/drawing/2014/chart" uri="{C3380CC4-5D6E-409C-BE32-E72D297353CC}">
                  <c16:uniqueId val="{00000002-B01A-48DF-99A6-3BA812597D45}"/>
                </c:ext>
              </c:extLst>
            </c:dLbl>
            <c:dLbl>
              <c:idx val="3"/>
              <c:delete val="1"/>
              <c:extLst>
                <c:ext xmlns:c15="http://schemas.microsoft.com/office/drawing/2012/chart" uri="{CE6537A1-D6FC-4f65-9D91-7224C49458BB}"/>
                <c:ext xmlns:c16="http://schemas.microsoft.com/office/drawing/2014/chart" uri="{C3380CC4-5D6E-409C-BE32-E72D297353CC}">
                  <c16:uniqueId val="{00000003-B01A-48DF-99A6-3BA812597D45}"/>
                </c:ext>
              </c:extLst>
            </c:dLbl>
            <c:dLbl>
              <c:idx val="4"/>
              <c:delete val="1"/>
              <c:extLst>
                <c:ext xmlns:c15="http://schemas.microsoft.com/office/drawing/2012/chart" uri="{CE6537A1-D6FC-4f65-9D91-7224C49458BB}"/>
                <c:ext xmlns:c16="http://schemas.microsoft.com/office/drawing/2014/chart" uri="{C3380CC4-5D6E-409C-BE32-E72D297353CC}">
                  <c16:uniqueId val="{00000004-B01A-48DF-99A6-3BA812597D45}"/>
                </c:ext>
              </c:extLst>
            </c:dLbl>
            <c:spPr>
              <a:solidFill>
                <a:srgbClr val="3333FF"/>
              </a:solidFill>
              <a:ln>
                <a:noFill/>
              </a:ln>
              <a:effectLst/>
            </c:spPr>
            <c:txPr>
              <a:bodyPr rot="0" spcFirstLastPara="1" vertOverflow="ellipsis" vert="horz" wrap="square" lIns="38100" tIns="19050" rIns="38100" bIns="19050" anchor="ctr" anchorCtr="1">
                <a:spAutoFit/>
              </a:bodyPr>
              <a:lstStyle/>
              <a:p>
                <a:pPr>
                  <a:defRPr sz="1000" b="0" i="0" u="none" strike="noStrike" kern="1200" baseline="0">
                    <a:solidFill>
                      <a:schemeClr val="bg1"/>
                    </a:solidFill>
                    <a:latin typeface="+mn-lt"/>
                    <a:ea typeface="+mn-ea"/>
                    <a:cs typeface="+mn-cs"/>
                  </a:defRPr>
                </a:pPr>
                <a:endParaRPr lang="en-US"/>
              </a:p>
            </c:txPr>
            <c:dLblPos val="b"/>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'Total Fall Hours with Scenarios'!$B$13:$B$20</c:f>
              <c:strCache>
                <c:ptCount val="8"/>
                <c:pt idx="0">
                  <c:v>FA2018</c:v>
                </c:pt>
                <c:pt idx="1">
                  <c:v>FA2019</c:v>
                </c:pt>
                <c:pt idx="2">
                  <c:v>FA2020</c:v>
                </c:pt>
                <c:pt idx="3">
                  <c:v>FA2021</c:v>
                </c:pt>
                <c:pt idx="4">
                  <c:v>FA2022</c:v>
                </c:pt>
                <c:pt idx="5">
                  <c:v>FA2023</c:v>
                </c:pt>
                <c:pt idx="6">
                  <c:v>FA2024</c:v>
                </c:pt>
                <c:pt idx="7">
                  <c:v>FA2025</c:v>
                </c:pt>
              </c:strCache>
            </c:strRef>
          </c:cat>
          <c:val>
            <c:numRef>
              <c:f>'Total Fall Hours with Scenarios'!$C$13:$C$20</c:f>
              <c:numCache>
                <c:formatCode>_(* #,##0_);_(* \(#,##0\);_(* "-"??_);_(@_)</c:formatCode>
                <c:ptCount val="8"/>
                <c:pt idx="0">
                  <c:v>24580.5</c:v>
                </c:pt>
                <c:pt idx="1">
                  <c:v>24816</c:v>
                </c:pt>
                <c:pt idx="2">
                  <c:v>22289</c:v>
                </c:pt>
                <c:pt idx="3">
                  <c:v>20644.5</c:v>
                </c:pt>
                <c:pt idx="4">
                  <c:v>20250</c:v>
                </c:pt>
                <c:pt idx="5">
                  <c:v>20047.5</c:v>
                </c:pt>
                <c:pt idx="6">
                  <c:v>19847.025000000001</c:v>
                </c:pt>
                <c:pt idx="7">
                  <c:v>19648.554750000003</c:v>
                </c:pt>
              </c:numCache>
            </c:numRef>
          </c:val>
          <c:smooth val="0"/>
          <c:extLst>
            <c:ext xmlns:c16="http://schemas.microsoft.com/office/drawing/2014/chart" uri="{C3380CC4-5D6E-409C-BE32-E72D297353CC}">
              <c16:uniqueId val="{00000005-B01A-48DF-99A6-3BA812597D45}"/>
            </c:ext>
          </c:extLst>
        </c:ser>
        <c:ser>
          <c:idx val="1"/>
          <c:order val="1"/>
          <c:tx>
            <c:strRef>
              <c:f>'Total Fall Hours with Scenarios'!$D$12</c:f>
              <c:strCache>
                <c:ptCount val="1"/>
                <c:pt idx="0">
                  <c:v>Change by 0.0%</c:v>
                </c:pt>
              </c:strCache>
            </c:strRef>
          </c:tx>
          <c:spPr>
            <a:ln w="28575" cap="rnd">
              <a:solidFill>
                <a:schemeClr val="accent2"/>
              </a:solidFill>
              <a:round/>
            </a:ln>
            <a:effectLst/>
          </c:spPr>
          <c:marker>
            <c:symbol val="triangle"/>
            <c:size val="8"/>
            <c:spPr>
              <a:solidFill>
                <a:schemeClr val="accent2"/>
              </a:solidFill>
              <a:ln w="9525">
                <a:solidFill>
                  <a:schemeClr val="accent2"/>
                </a:solidFill>
              </a:ln>
              <a:effectLst/>
            </c:spPr>
          </c:marker>
          <c:dLbls>
            <c:dLbl>
              <c:idx val="0"/>
              <c:delete val="1"/>
              <c:extLst>
                <c:ext xmlns:c15="http://schemas.microsoft.com/office/drawing/2012/chart" uri="{CE6537A1-D6FC-4f65-9D91-7224C49458BB}"/>
                <c:ext xmlns:c16="http://schemas.microsoft.com/office/drawing/2014/chart" uri="{C3380CC4-5D6E-409C-BE32-E72D297353CC}">
                  <c16:uniqueId val="{00000006-B01A-48DF-99A6-3BA812597D45}"/>
                </c:ext>
              </c:extLst>
            </c:dLbl>
            <c:dLbl>
              <c:idx val="1"/>
              <c:delete val="1"/>
              <c:extLst>
                <c:ext xmlns:c15="http://schemas.microsoft.com/office/drawing/2012/chart" uri="{CE6537A1-D6FC-4f65-9D91-7224C49458BB}"/>
                <c:ext xmlns:c16="http://schemas.microsoft.com/office/drawing/2014/chart" uri="{C3380CC4-5D6E-409C-BE32-E72D297353CC}">
                  <c16:uniqueId val="{00000007-B01A-48DF-99A6-3BA812597D45}"/>
                </c:ext>
              </c:extLst>
            </c:dLbl>
            <c:dLbl>
              <c:idx val="2"/>
              <c:delete val="1"/>
              <c:extLst>
                <c:ext xmlns:c15="http://schemas.microsoft.com/office/drawing/2012/chart" uri="{CE6537A1-D6FC-4f65-9D91-7224C49458BB}"/>
                <c:ext xmlns:c16="http://schemas.microsoft.com/office/drawing/2014/chart" uri="{C3380CC4-5D6E-409C-BE32-E72D297353CC}">
                  <c16:uniqueId val="{00000008-B01A-48DF-99A6-3BA812597D45}"/>
                </c:ext>
              </c:extLst>
            </c:dLbl>
            <c:dLbl>
              <c:idx val="3"/>
              <c:delete val="1"/>
              <c:extLst>
                <c:ext xmlns:c15="http://schemas.microsoft.com/office/drawing/2012/chart" uri="{CE6537A1-D6FC-4f65-9D91-7224C49458BB}"/>
                <c:ext xmlns:c16="http://schemas.microsoft.com/office/drawing/2014/chart" uri="{C3380CC4-5D6E-409C-BE32-E72D297353CC}">
                  <c16:uniqueId val="{00000009-B01A-48DF-99A6-3BA812597D45}"/>
                </c:ext>
              </c:extLst>
            </c:dLbl>
            <c:dLbl>
              <c:idx val="4"/>
              <c:delete val="1"/>
              <c:extLst>
                <c:ext xmlns:c15="http://schemas.microsoft.com/office/drawing/2012/chart" uri="{CE6537A1-D6FC-4f65-9D91-7224C49458BB}"/>
                <c:ext xmlns:c16="http://schemas.microsoft.com/office/drawing/2014/chart" uri="{C3380CC4-5D6E-409C-BE32-E72D297353CC}">
                  <c16:uniqueId val="{0000000A-B01A-48DF-99A6-3BA812597D45}"/>
                </c:ext>
              </c:extLst>
            </c:dLbl>
            <c:dLbl>
              <c:idx val="5"/>
              <c:delete val="1"/>
              <c:extLst>
                <c:ext xmlns:c15="http://schemas.microsoft.com/office/drawing/2012/chart" uri="{CE6537A1-D6FC-4f65-9D91-7224C49458BB}"/>
                <c:ext xmlns:c16="http://schemas.microsoft.com/office/drawing/2014/chart" uri="{C3380CC4-5D6E-409C-BE32-E72D297353CC}">
                  <c16:uniqueId val="{0000000B-B01A-48DF-99A6-3BA812597D45}"/>
                </c:ext>
              </c:extLst>
            </c:dLbl>
            <c:dLbl>
              <c:idx val="6"/>
              <c:delete val="1"/>
              <c:extLst>
                <c:ext xmlns:c15="http://schemas.microsoft.com/office/drawing/2012/chart" uri="{CE6537A1-D6FC-4f65-9D91-7224C49458BB}"/>
                <c:ext xmlns:c16="http://schemas.microsoft.com/office/drawing/2014/chart" uri="{C3380CC4-5D6E-409C-BE32-E72D297353CC}">
                  <c16:uniqueId val="{0000000C-B01A-48DF-99A6-3BA812597D45}"/>
                </c:ext>
              </c:extLst>
            </c:dLbl>
            <c:dLbl>
              <c:idx val="7"/>
              <c:spPr>
                <a:solidFill>
                  <a:srgbClr val="F8CBAD"/>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6="http://schemas.microsoft.com/office/drawing/2014/chart" uri="{C3380CC4-5D6E-409C-BE32-E72D297353CC}">
                  <c16:uniqueId val="{0000000D-B01A-48DF-99A6-3BA812597D45}"/>
                </c:ext>
              </c:extLst>
            </c:dLbl>
            <c:spPr>
              <a:solidFill>
                <a:schemeClr val="accent2">
                  <a:lumMod val="40000"/>
                  <a:lumOff val="60000"/>
                </a:schemeClr>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'Total Fall Hours with Scenarios'!$B$13:$B$20</c:f>
              <c:strCache>
                <c:ptCount val="8"/>
                <c:pt idx="0">
                  <c:v>FA2018</c:v>
                </c:pt>
                <c:pt idx="1">
                  <c:v>FA2019</c:v>
                </c:pt>
                <c:pt idx="2">
                  <c:v>FA2020</c:v>
                </c:pt>
                <c:pt idx="3">
                  <c:v>FA2021</c:v>
                </c:pt>
                <c:pt idx="4">
                  <c:v>FA2022</c:v>
                </c:pt>
                <c:pt idx="5">
                  <c:v>FA2023</c:v>
                </c:pt>
                <c:pt idx="6">
                  <c:v>FA2024</c:v>
                </c:pt>
                <c:pt idx="7">
                  <c:v>FA2025</c:v>
                </c:pt>
              </c:strCache>
            </c:strRef>
          </c:cat>
          <c:val>
            <c:numRef>
              <c:f>'Total Fall Hours with Scenarios'!$D$13:$D$20</c:f>
              <c:numCache>
                <c:formatCode>_(* #,##0_);_(* \(#,##0\);_(* "-"??_);_(@_)</c:formatCode>
                <c:ptCount val="8"/>
                <c:pt idx="0">
                  <c:v>24580.5</c:v>
                </c:pt>
                <c:pt idx="1">
                  <c:v>24816</c:v>
                </c:pt>
                <c:pt idx="2">
                  <c:v>22289</c:v>
                </c:pt>
                <c:pt idx="3">
                  <c:v>20644.5</c:v>
                </c:pt>
                <c:pt idx="4">
                  <c:v>20250</c:v>
                </c:pt>
                <c:pt idx="5">
                  <c:v>20250</c:v>
                </c:pt>
                <c:pt idx="6">
                  <c:v>20250</c:v>
                </c:pt>
                <c:pt idx="7">
                  <c:v>20250</c:v>
                </c:pt>
              </c:numCache>
            </c:numRef>
          </c:val>
          <c:smooth val="0"/>
          <c:extLst>
            <c:ext xmlns:c16="http://schemas.microsoft.com/office/drawing/2014/chart" uri="{C3380CC4-5D6E-409C-BE32-E72D297353CC}">
              <c16:uniqueId val="{0000000E-B01A-48DF-99A6-3BA812597D45}"/>
            </c:ext>
          </c:extLst>
        </c:ser>
        <c:ser>
          <c:idx val="2"/>
          <c:order val="2"/>
          <c:tx>
            <c:strRef>
              <c:f>'Total Fall Hours with Scenarios'!$E$12</c:f>
              <c:strCache>
                <c:ptCount val="1"/>
                <c:pt idx="0">
                  <c:v>Change by  1.0%</c:v>
                </c:pt>
              </c:strCache>
            </c:strRef>
          </c:tx>
          <c:spPr>
            <a:ln w="28575" cap="rnd">
              <a:solidFill>
                <a:srgbClr val="00B050"/>
              </a:solidFill>
              <a:round/>
            </a:ln>
            <a:effectLst/>
          </c:spPr>
          <c:marker>
            <c:symbol val="circle"/>
            <c:size val="7"/>
            <c:spPr>
              <a:solidFill>
                <a:srgbClr val="00B050"/>
              </a:solidFill>
              <a:ln w="9525">
                <a:solidFill>
                  <a:srgbClr val="00B050"/>
                </a:solidFill>
              </a:ln>
              <a:effectLst/>
            </c:spPr>
          </c:marker>
          <c:dLbls>
            <c:dLbl>
              <c:idx val="5"/>
              <c:spPr>
                <a:solidFill>
                  <a:srgbClr val="00B05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F-B01A-48DF-99A6-3BA812597D45}"/>
                </c:ext>
              </c:extLst>
            </c:dLbl>
            <c:dLbl>
              <c:idx val="6"/>
              <c:spPr>
                <a:solidFill>
                  <a:srgbClr val="00B05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10-B01A-48DF-99A6-3BA812597D45}"/>
                </c:ext>
              </c:extLst>
            </c:dLbl>
            <c:dLbl>
              <c:idx val="7"/>
              <c:spPr>
                <a:solidFill>
                  <a:srgbClr val="00B05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11-B01A-48DF-99A6-3BA812597D45}"/>
                </c:ext>
              </c:extLst>
            </c:dLbl>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tx1">
                        <a:lumMod val="75000"/>
                        <a:lumOff val="25000"/>
                      </a:schemeClr>
                    </a:solidFill>
                    <a:latin typeface="+mn-lt"/>
                    <a:ea typeface="+mn-ea"/>
                    <a:cs typeface="+mn-cs"/>
                  </a:defRPr>
                </a:pPr>
                <a:endParaRPr lang="en-US"/>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'Total Fall Hours with Scenarios'!$B$13:$B$20</c:f>
              <c:strCache>
                <c:ptCount val="8"/>
                <c:pt idx="0">
                  <c:v>FA2018</c:v>
                </c:pt>
                <c:pt idx="1">
                  <c:v>FA2019</c:v>
                </c:pt>
                <c:pt idx="2">
                  <c:v>FA2020</c:v>
                </c:pt>
                <c:pt idx="3">
                  <c:v>FA2021</c:v>
                </c:pt>
                <c:pt idx="4">
                  <c:v>FA2022</c:v>
                </c:pt>
                <c:pt idx="5">
                  <c:v>FA2023</c:v>
                </c:pt>
                <c:pt idx="6">
                  <c:v>FA2024</c:v>
                </c:pt>
                <c:pt idx="7">
                  <c:v>FA2025</c:v>
                </c:pt>
              </c:strCache>
            </c:strRef>
          </c:cat>
          <c:val>
            <c:numRef>
              <c:f>'Total Fall Hours with Scenarios'!$E$13:$E$20</c:f>
              <c:numCache>
                <c:formatCode>_(* #,##0_);_(* \(#,##0\);_(* "-"??_);_(@_)</c:formatCode>
                <c:ptCount val="8"/>
                <c:pt idx="0">
                  <c:v>24580.5</c:v>
                </c:pt>
                <c:pt idx="1">
                  <c:v>24816</c:v>
                </c:pt>
                <c:pt idx="2">
                  <c:v>22289</c:v>
                </c:pt>
                <c:pt idx="3">
                  <c:v>20644.5</c:v>
                </c:pt>
                <c:pt idx="4">
                  <c:v>20250</c:v>
                </c:pt>
                <c:pt idx="5">
                  <c:v>20452.5</c:v>
                </c:pt>
                <c:pt idx="6">
                  <c:v>20657.025000000001</c:v>
                </c:pt>
                <c:pt idx="7">
                  <c:v>20863.595250000002</c:v>
                </c:pt>
              </c:numCache>
            </c:numRef>
          </c:val>
          <c:smooth val="0"/>
          <c:extLst>
            <c:ext xmlns:c16="http://schemas.microsoft.com/office/drawing/2014/chart" uri="{C3380CC4-5D6E-409C-BE32-E72D297353CC}">
              <c16:uniqueId val="{00000012-B01A-48DF-99A6-3BA812597D45}"/>
            </c:ext>
          </c:extLst>
        </c:ser>
        <c:dLbls>
          <c:showLegendKey val="0"/>
          <c:showVal val="0"/>
          <c:showCatName val="0"/>
          <c:showSerName val="0"/>
          <c:showPercent val="0"/>
          <c:showBubbleSize val="0"/>
        </c:dLbls>
        <c:marker val="1"/>
        <c:smooth val="0"/>
        <c:axId val="966968320"/>
        <c:axId val="966959320"/>
      </c:lineChart>
      <c:catAx>
        <c:axId val="96696832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66959320"/>
        <c:crosses val="autoZero"/>
        <c:auto val="1"/>
        <c:lblAlgn val="ctr"/>
        <c:lblOffset val="100"/>
        <c:noMultiLvlLbl val="0"/>
      </c:catAx>
      <c:valAx>
        <c:axId val="966959320"/>
        <c:scaling>
          <c:orientation val="minMax"/>
          <c:min val="18000"/>
        </c:scaling>
        <c:delete val="0"/>
        <c:axPos val="l"/>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66968320"/>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orientation="portrait"/>
  </c:printSettings>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sz="1400" b="0" i="0" u="none" strike="noStrike" kern="1200" spc="0" baseline="0">
                <a:solidFill>
                  <a:sysClr val="windowText" lastClr="000000">
                    <a:lumMod val="65000"/>
                    <a:lumOff val="35000"/>
                  </a:sysClr>
                </a:solidFill>
              </a:rPr>
              <a:t>Post-HS Student Credit Hours Attempted by Fall Term</a:t>
            </a:r>
            <a:endParaRPr lang="en-US" sz="1800"/>
          </a:p>
        </c:rich>
      </c:tx>
      <c:layout>
        <c:manualLayout>
          <c:xMode val="edge"/>
          <c:yMode val="edge"/>
          <c:x val="0.18109555493755161"/>
          <c:y val="1.635715961732474E-2"/>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'Fall Hours Scenarios by HS stat'!$C$10</c:f>
              <c:strCache>
                <c:ptCount val="1"/>
                <c:pt idx="0">
                  <c:v>Change by -1.0%</c:v>
                </c:pt>
              </c:strCache>
            </c:strRef>
          </c:tx>
          <c:spPr>
            <a:ln w="28575" cap="rnd">
              <a:solidFill>
                <a:schemeClr val="accent1"/>
              </a:solidFill>
              <a:round/>
            </a:ln>
            <a:effectLst/>
          </c:spPr>
          <c:marker>
            <c:symbol val="square"/>
            <c:size val="7"/>
            <c:spPr>
              <a:solidFill>
                <a:srgbClr val="3333CC"/>
              </a:solidFill>
              <a:ln w="9525">
                <a:solidFill>
                  <a:srgbClr val="3333CC"/>
                </a:solidFill>
              </a:ln>
              <a:effectLst/>
            </c:spPr>
          </c:marker>
          <c:dLbls>
            <c:dLbl>
              <c:idx val="5"/>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6F1C-4EC0-BB42-1D2D2FA084FB}"/>
                </c:ext>
              </c:extLst>
            </c:dLbl>
            <c:dLbl>
              <c:idx val="6"/>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6F1C-4EC0-BB42-1D2D2FA084FB}"/>
                </c:ext>
              </c:extLst>
            </c:dLbl>
            <c:dLbl>
              <c:idx val="7"/>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6F1C-4EC0-BB42-1D2D2FA084FB}"/>
                </c:ext>
              </c:extLst>
            </c:dLbl>
            <c:spPr>
              <a:solidFill>
                <a:srgbClr val="3333FF"/>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b"/>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'Fall Hours Scenarios by HS stat'!$B$11:$B$18</c:f>
              <c:strCache>
                <c:ptCount val="8"/>
                <c:pt idx="0">
                  <c:v>FA2018</c:v>
                </c:pt>
                <c:pt idx="1">
                  <c:v>FA2019</c:v>
                </c:pt>
                <c:pt idx="2">
                  <c:v>FA2020</c:v>
                </c:pt>
                <c:pt idx="3">
                  <c:v>FA2021</c:v>
                </c:pt>
                <c:pt idx="4">
                  <c:v>FA2022</c:v>
                </c:pt>
                <c:pt idx="5">
                  <c:v>FA2023</c:v>
                </c:pt>
                <c:pt idx="6">
                  <c:v>FA2024</c:v>
                </c:pt>
                <c:pt idx="7">
                  <c:v>FA2025</c:v>
                </c:pt>
              </c:strCache>
            </c:strRef>
          </c:cat>
          <c:val>
            <c:numRef>
              <c:f>'Fall Hours Scenarios by HS stat'!$C$11:$C$18</c:f>
              <c:numCache>
                <c:formatCode>_(* #,##0_);_(* \(#,##0\);_(* "-"??_);_(@_)</c:formatCode>
                <c:ptCount val="8"/>
                <c:pt idx="0">
                  <c:v>16690.5</c:v>
                </c:pt>
                <c:pt idx="1">
                  <c:v>16490</c:v>
                </c:pt>
                <c:pt idx="2">
                  <c:v>14356</c:v>
                </c:pt>
                <c:pt idx="3">
                  <c:v>13252.5</c:v>
                </c:pt>
                <c:pt idx="4">
                  <c:v>12299</c:v>
                </c:pt>
                <c:pt idx="5">
                  <c:v>12176.01</c:v>
                </c:pt>
                <c:pt idx="6">
                  <c:v>12054.249900000001</c:v>
                </c:pt>
                <c:pt idx="7">
                  <c:v>11933.707401000001</c:v>
                </c:pt>
              </c:numCache>
            </c:numRef>
          </c:val>
          <c:smooth val="0"/>
          <c:extLst>
            <c:ext xmlns:c16="http://schemas.microsoft.com/office/drawing/2014/chart" uri="{C3380CC4-5D6E-409C-BE32-E72D297353CC}">
              <c16:uniqueId val="{00000003-6F1C-4EC0-BB42-1D2D2FA084FB}"/>
            </c:ext>
          </c:extLst>
        </c:ser>
        <c:ser>
          <c:idx val="1"/>
          <c:order val="1"/>
          <c:tx>
            <c:strRef>
              <c:f>'Fall Hours Scenarios by HS stat'!$D$10</c:f>
              <c:strCache>
                <c:ptCount val="1"/>
                <c:pt idx="0">
                  <c:v>Change by 0.0%</c:v>
                </c:pt>
              </c:strCache>
            </c:strRef>
          </c:tx>
          <c:spPr>
            <a:ln w="28575" cap="rnd">
              <a:solidFill>
                <a:schemeClr val="accent2"/>
              </a:solidFill>
              <a:round/>
            </a:ln>
            <a:effectLst/>
          </c:spPr>
          <c:marker>
            <c:symbol val="triangle"/>
            <c:size val="8"/>
            <c:spPr>
              <a:solidFill>
                <a:schemeClr val="accent2"/>
              </a:solidFill>
              <a:ln w="9525">
                <a:solidFill>
                  <a:schemeClr val="accent2"/>
                </a:solidFill>
              </a:ln>
              <a:effectLst/>
            </c:spPr>
          </c:marker>
          <c:dLbls>
            <c:dLbl>
              <c:idx val="7"/>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6F1C-4EC0-BB42-1D2D2FA084FB}"/>
                </c:ext>
              </c:extLst>
            </c:dLbl>
            <c:spPr>
              <a:solidFill>
                <a:srgbClr val="F8CBAD"/>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'Fall Hours Scenarios by HS stat'!$B$11:$B$18</c:f>
              <c:strCache>
                <c:ptCount val="8"/>
                <c:pt idx="0">
                  <c:v>FA2018</c:v>
                </c:pt>
                <c:pt idx="1">
                  <c:v>FA2019</c:v>
                </c:pt>
                <c:pt idx="2">
                  <c:v>FA2020</c:v>
                </c:pt>
                <c:pt idx="3">
                  <c:v>FA2021</c:v>
                </c:pt>
                <c:pt idx="4">
                  <c:v>FA2022</c:v>
                </c:pt>
                <c:pt idx="5">
                  <c:v>FA2023</c:v>
                </c:pt>
                <c:pt idx="6">
                  <c:v>FA2024</c:v>
                </c:pt>
                <c:pt idx="7">
                  <c:v>FA2025</c:v>
                </c:pt>
              </c:strCache>
            </c:strRef>
          </c:cat>
          <c:val>
            <c:numRef>
              <c:f>'Fall Hours Scenarios by HS stat'!$D$11:$D$18</c:f>
              <c:numCache>
                <c:formatCode>_(* #,##0_);_(* \(#,##0\);_(* "-"??_);_(@_)</c:formatCode>
                <c:ptCount val="8"/>
                <c:pt idx="0">
                  <c:v>16690.5</c:v>
                </c:pt>
                <c:pt idx="1">
                  <c:v>16490</c:v>
                </c:pt>
                <c:pt idx="2">
                  <c:v>14356</c:v>
                </c:pt>
                <c:pt idx="3">
                  <c:v>13252.5</c:v>
                </c:pt>
                <c:pt idx="4">
                  <c:v>12299</c:v>
                </c:pt>
                <c:pt idx="5">
                  <c:v>12299</c:v>
                </c:pt>
                <c:pt idx="6">
                  <c:v>12299</c:v>
                </c:pt>
                <c:pt idx="7">
                  <c:v>12299</c:v>
                </c:pt>
              </c:numCache>
            </c:numRef>
          </c:val>
          <c:smooth val="0"/>
          <c:extLst>
            <c:ext xmlns:c16="http://schemas.microsoft.com/office/drawing/2014/chart" uri="{C3380CC4-5D6E-409C-BE32-E72D297353CC}">
              <c16:uniqueId val="{00000005-6F1C-4EC0-BB42-1D2D2FA084FB}"/>
            </c:ext>
          </c:extLst>
        </c:ser>
        <c:ser>
          <c:idx val="2"/>
          <c:order val="2"/>
          <c:tx>
            <c:strRef>
              <c:f>'Fall Hours Scenarios by HS stat'!$E$10</c:f>
              <c:strCache>
                <c:ptCount val="1"/>
                <c:pt idx="0">
                  <c:v>Change by  1.0%</c:v>
                </c:pt>
              </c:strCache>
            </c:strRef>
          </c:tx>
          <c:spPr>
            <a:ln w="28575" cap="rnd">
              <a:solidFill>
                <a:srgbClr val="00B050"/>
              </a:solidFill>
              <a:round/>
            </a:ln>
            <a:effectLst/>
          </c:spPr>
          <c:marker>
            <c:symbol val="circle"/>
            <c:size val="7"/>
            <c:spPr>
              <a:solidFill>
                <a:srgbClr val="00B050"/>
              </a:solidFill>
              <a:ln w="9525">
                <a:solidFill>
                  <a:srgbClr val="00B050"/>
                </a:solidFill>
              </a:ln>
              <a:effectLst/>
            </c:spPr>
          </c:marker>
          <c:dLbls>
            <c:dLbl>
              <c:idx val="5"/>
              <c:spPr>
                <a:solidFill>
                  <a:srgbClr val="00B05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6-6F1C-4EC0-BB42-1D2D2FA084FB}"/>
                </c:ext>
              </c:extLst>
            </c:dLbl>
            <c:dLbl>
              <c:idx val="6"/>
              <c:spPr>
                <a:solidFill>
                  <a:srgbClr val="00B05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7-6F1C-4EC0-BB42-1D2D2FA084FB}"/>
                </c:ext>
              </c:extLst>
            </c:dLbl>
            <c:dLbl>
              <c:idx val="7"/>
              <c:spPr>
                <a:solidFill>
                  <a:srgbClr val="00B05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8-6F1C-4EC0-BB42-1D2D2FA084FB}"/>
                </c:ext>
              </c:extLst>
            </c:dLbl>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tx1">
                        <a:lumMod val="75000"/>
                        <a:lumOff val="25000"/>
                      </a:schemeClr>
                    </a:solidFill>
                    <a:latin typeface="+mn-lt"/>
                    <a:ea typeface="+mn-ea"/>
                    <a:cs typeface="+mn-cs"/>
                  </a:defRPr>
                </a:pPr>
                <a:endParaRPr lang="en-US"/>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'Fall Hours Scenarios by HS stat'!$B$11:$B$18</c:f>
              <c:strCache>
                <c:ptCount val="8"/>
                <c:pt idx="0">
                  <c:v>FA2018</c:v>
                </c:pt>
                <c:pt idx="1">
                  <c:v>FA2019</c:v>
                </c:pt>
                <c:pt idx="2">
                  <c:v>FA2020</c:v>
                </c:pt>
                <c:pt idx="3">
                  <c:v>FA2021</c:v>
                </c:pt>
                <c:pt idx="4">
                  <c:v>FA2022</c:v>
                </c:pt>
                <c:pt idx="5">
                  <c:v>FA2023</c:v>
                </c:pt>
                <c:pt idx="6">
                  <c:v>FA2024</c:v>
                </c:pt>
                <c:pt idx="7">
                  <c:v>FA2025</c:v>
                </c:pt>
              </c:strCache>
            </c:strRef>
          </c:cat>
          <c:val>
            <c:numRef>
              <c:f>'Fall Hours Scenarios by HS stat'!$E$11:$E$18</c:f>
              <c:numCache>
                <c:formatCode>_(* #,##0_);_(* \(#,##0\);_(* "-"??_);_(@_)</c:formatCode>
                <c:ptCount val="8"/>
                <c:pt idx="0">
                  <c:v>16690.5</c:v>
                </c:pt>
                <c:pt idx="1">
                  <c:v>16490</c:v>
                </c:pt>
                <c:pt idx="2">
                  <c:v>14356</c:v>
                </c:pt>
                <c:pt idx="3">
                  <c:v>13252.5</c:v>
                </c:pt>
                <c:pt idx="4">
                  <c:v>12299</c:v>
                </c:pt>
                <c:pt idx="5">
                  <c:v>12421.99</c:v>
                </c:pt>
                <c:pt idx="6">
                  <c:v>12546.2099</c:v>
                </c:pt>
                <c:pt idx="7">
                  <c:v>12671.671999</c:v>
                </c:pt>
              </c:numCache>
            </c:numRef>
          </c:val>
          <c:smooth val="0"/>
          <c:extLst>
            <c:ext xmlns:c16="http://schemas.microsoft.com/office/drawing/2014/chart" uri="{C3380CC4-5D6E-409C-BE32-E72D297353CC}">
              <c16:uniqueId val="{00000009-6F1C-4EC0-BB42-1D2D2FA084FB}"/>
            </c:ext>
          </c:extLst>
        </c:ser>
        <c:dLbls>
          <c:showLegendKey val="0"/>
          <c:showVal val="0"/>
          <c:showCatName val="0"/>
          <c:showSerName val="0"/>
          <c:showPercent val="0"/>
          <c:showBubbleSize val="0"/>
        </c:dLbls>
        <c:marker val="1"/>
        <c:smooth val="0"/>
        <c:axId val="966968320"/>
        <c:axId val="966959320"/>
      </c:lineChart>
      <c:catAx>
        <c:axId val="96696832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66959320"/>
        <c:crosses val="autoZero"/>
        <c:auto val="1"/>
        <c:lblAlgn val="ctr"/>
        <c:lblOffset val="100"/>
        <c:noMultiLvlLbl val="0"/>
      </c:catAx>
      <c:valAx>
        <c:axId val="966959320"/>
        <c:scaling>
          <c:orientation val="minMax"/>
          <c:min val="10000"/>
        </c:scaling>
        <c:delete val="0"/>
        <c:axPos val="l"/>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66968320"/>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sz="1400" b="0" i="0" u="none" strike="noStrike" kern="1200" spc="0" baseline="0">
                <a:solidFill>
                  <a:sysClr val="windowText" lastClr="000000">
                    <a:lumMod val="65000"/>
                    <a:lumOff val="35000"/>
                  </a:sysClr>
                </a:solidFill>
              </a:rPr>
              <a:t>HS Student Credit Hours Attempted by Fall Term</a:t>
            </a:r>
            <a:endParaRPr lang="en-US" sz="1800" b="0" i="0" u="none" strike="noStrike" kern="1200" spc="0" baseline="0">
              <a:solidFill>
                <a:sysClr val="windowText" lastClr="000000">
                  <a:lumMod val="65000"/>
                  <a:lumOff val="35000"/>
                </a:sysClr>
              </a:solidFill>
            </a:endParaRPr>
          </a:p>
        </c:rich>
      </c:tx>
      <c:layout>
        <c:manualLayout>
          <c:xMode val="edge"/>
          <c:yMode val="edge"/>
          <c:x val="0.25552689790976363"/>
          <c:y val="2.1204862167280347E-2"/>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'Fall Hours Scenarios by HS stat'!$M$10</c:f>
              <c:strCache>
                <c:ptCount val="1"/>
                <c:pt idx="0">
                  <c:v>Change by -1.0%</c:v>
                </c:pt>
              </c:strCache>
            </c:strRef>
          </c:tx>
          <c:spPr>
            <a:ln w="28575" cap="rnd">
              <a:solidFill>
                <a:schemeClr val="accent1"/>
              </a:solidFill>
              <a:round/>
            </a:ln>
            <a:effectLst/>
          </c:spPr>
          <c:marker>
            <c:symbol val="square"/>
            <c:size val="7"/>
            <c:spPr>
              <a:solidFill>
                <a:srgbClr val="3333CC"/>
              </a:solidFill>
              <a:ln w="9525">
                <a:solidFill>
                  <a:srgbClr val="3333CC"/>
                </a:solidFill>
              </a:ln>
              <a:effectLst/>
            </c:spPr>
          </c:marker>
          <c:dLbls>
            <c:dLbl>
              <c:idx val="5"/>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0C78-46DB-972C-BB0A89C1F1C9}"/>
                </c:ext>
              </c:extLst>
            </c:dLbl>
            <c:dLbl>
              <c:idx val="6"/>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0C78-46DB-972C-BB0A89C1F1C9}"/>
                </c:ext>
              </c:extLst>
            </c:dLbl>
            <c:dLbl>
              <c:idx val="7"/>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0C78-46DB-972C-BB0A89C1F1C9}"/>
                </c:ext>
              </c:extLst>
            </c:dLbl>
            <c:spPr>
              <a:solidFill>
                <a:srgbClr val="3333FF"/>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b"/>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'Fall Hours Scenarios by HS stat'!$L$11:$L$18</c:f>
              <c:strCache>
                <c:ptCount val="8"/>
                <c:pt idx="0">
                  <c:v>FA2018</c:v>
                </c:pt>
                <c:pt idx="1">
                  <c:v>FA2019</c:v>
                </c:pt>
                <c:pt idx="2">
                  <c:v>FA2020</c:v>
                </c:pt>
                <c:pt idx="3">
                  <c:v>FA2021</c:v>
                </c:pt>
                <c:pt idx="4">
                  <c:v>FA2022</c:v>
                </c:pt>
                <c:pt idx="5">
                  <c:v>FA2023</c:v>
                </c:pt>
                <c:pt idx="6">
                  <c:v>FA2024</c:v>
                </c:pt>
                <c:pt idx="7">
                  <c:v>FA2025</c:v>
                </c:pt>
              </c:strCache>
            </c:strRef>
          </c:cat>
          <c:val>
            <c:numRef>
              <c:f>'Fall Hours Scenarios by HS stat'!$M$11:$M$18</c:f>
              <c:numCache>
                <c:formatCode>_(* #,##0_);_(* \(#,##0\);_(* "-"??_);_(@_)</c:formatCode>
                <c:ptCount val="8"/>
                <c:pt idx="0">
                  <c:v>7890</c:v>
                </c:pt>
                <c:pt idx="1">
                  <c:v>8326</c:v>
                </c:pt>
                <c:pt idx="2">
                  <c:v>7933</c:v>
                </c:pt>
                <c:pt idx="3">
                  <c:v>7392</c:v>
                </c:pt>
                <c:pt idx="4">
                  <c:v>7951</c:v>
                </c:pt>
                <c:pt idx="5">
                  <c:v>7871.49</c:v>
                </c:pt>
                <c:pt idx="6">
                  <c:v>7792.7750999999998</c:v>
                </c:pt>
                <c:pt idx="7">
                  <c:v>7714.8473489999997</c:v>
                </c:pt>
              </c:numCache>
            </c:numRef>
          </c:val>
          <c:smooth val="0"/>
          <c:extLst>
            <c:ext xmlns:c16="http://schemas.microsoft.com/office/drawing/2014/chart" uri="{C3380CC4-5D6E-409C-BE32-E72D297353CC}">
              <c16:uniqueId val="{00000003-0C78-46DB-972C-BB0A89C1F1C9}"/>
            </c:ext>
          </c:extLst>
        </c:ser>
        <c:ser>
          <c:idx val="1"/>
          <c:order val="1"/>
          <c:tx>
            <c:strRef>
              <c:f>'Fall Hours Scenarios by HS stat'!$N$10</c:f>
              <c:strCache>
                <c:ptCount val="1"/>
                <c:pt idx="0">
                  <c:v>Change by 0.0%</c:v>
                </c:pt>
              </c:strCache>
            </c:strRef>
          </c:tx>
          <c:spPr>
            <a:ln w="28575" cap="rnd">
              <a:solidFill>
                <a:schemeClr val="accent2"/>
              </a:solidFill>
              <a:round/>
            </a:ln>
            <a:effectLst/>
          </c:spPr>
          <c:marker>
            <c:symbol val="triangle"/>
            <c:size val="8"/>
            <c:spPr>
              <a:solidFill>
                <a:schemeClr val="accent2"/>
              </a:solidFill>
              <a:ln w="9525">
                <a:solidFill>
                  <a:schemeClr val="accent2"/>
                </a:solidFill>
              </a:ln>
              <a:effectLst/>
            </c:spPr>
          </c:marker>
          <c:dLbls>
            <c:dLbl>
              <c:idx val="0"/>
              <c:delete val="1"/>
              <c:extLst>
                <c:ext xmlns:c15="http://schemas.microsoft.com/office/drawing/2012/chart" uri="{CE6537A1-D6FC-4f65-9D91-7224C49458BB}"/>
                <c:ext xmlns:c16="http://schemas.microsoft.com/office/drawing/2014/chart" uri="{C3380CC4-5D6E-409C-BE32-E72D297353CC}">
                  <c16:uniqueId val="{00000004-0C78-46DB-972C-BB0A89C1F1C9}"/>
                </c:ext>
              </c:extLst>
            </c:dLbl>
            <c:dLbl>
              <c:idx val="1"/>
              <c:delete val="1"/>
              <c:extLst>
                <c:ext xmlns:c15="http://schemas.microsoft.com/office/drawing/2012/chart" uri="{CE6537A1-D6FC-4f65-9D91-7224C49458BB}"/>
                <c:ext xmlns:c16="http://schemas.microsoft.com/office/drawing/2014/chart" uri="{C3380CC4-5D6E-409C-BE32-E72D297353CC}">
                  <c16:uniqueId val="{00000005-0C78-46DB-972C-BB0A89C1F1C9}"/>
                </c:ext>
              </c:extLst>
            </c:dLbl>
            <c:dLbl>
              <c:idx val="2"/>
              <c:delete val="1"/>
              <c:extLst>
                <c:ext xmlns:c15="http://schemas.microsoft.com/office/drawing/2012/chart" uri="{CE6537A1-D6FC-4f65-9D91-7224C49458BB}"/>
                <c:ext xmlns:c16="http://schemas.microsoft.com/office/drawing/2014/chart" uri="{C3380CC4-5D6E-409C-BE32-E72D297353CC}">
                  <c16:uniqueId val="{00000006-0C78-46DB-972C-BB0A89C1F1C9}"/>
                </c:ext>
              </c:extLst>
            </c:dLbl>
            <c:dLbl>
              <c:idx val="3"/>
              <c:delete val="1"/>
              <c:extLst>
                <c:ext xmlns:c15="http://schemas.microsoft.com/office/drawing/2012/chart" uri="{CE6537A1-D6FC-4f65-9D91-7224C49458BB}"/>
                <c:ext xmlns:c16="http://schemas.microsoft.com/office/drawing/2014/chart" uri="{C3380CC4-5D6E-409C-BE32-E72D297353CC}">
                  <c16:uniqueId val="{00000007-0C78-46DB-972C-BB0A89C1F1C9}"/>
                </c:ext>
              </c:extLst>
            </c:dLbl>
            <c:dLbl>
              <c:idx val="4"/>
              <c:delete val="1"/>
              <c:extLst>
                <c:ext xmlns:c15="http://schemas.microsoft.com/office/drawing/2012/chart" uri="{CE6537A1-D6FC-4f65-9D91-7224C49458BB}"/>
                <c:ext xmlns:c16="http://schemas.microsoft.com/office/drawing/2014/chart" uri="{C3380CC4-5D6E-409C-BE32-E72D297353CC}">
                  <c16:uniqueId val="{00000008-0C78-46DB-972C-BB0A89C1F1C9}"/>
                </c:ext>
              </c:extLst>
            </c:dLbl>
            <c:dLbl>
              <c:idx val="5"/>
              <c:delete val="1"/>
              <c:extLst>
                <c:ext xmlns:c15="http://schemas.microsoft.com/office/drawing/2012/chart" uri="{CE6537A1-D6FC-4f65-9D91-7224C49458BB}"/>
                <c:ext xmlns:c16="http://schemas.microsoft.com/office/drawing/2014/chart" uri="{C3380CC4-5D6E-409C-BE32-E72D297353CC}">
                  <c16:uniqueId val="{00000009-0C78-46DB-972C-BB0A89C1F1C9}"/>
                </c:ext>
              </c:extLst>
            </c:dLbl>
            <c:dLbl>
              <c:idx val="6"/>
              <c:delete val="1"/>
              <c:extLst>
                <c:ext xmlns:c15="http://schemas.microsoft.com/office/drawing/2012/chart" uri="{CE6537A1-D6FC-4f65-9D91-7224C49458BB}"/>
                <c:ext xmlns:c16="http://schemas.microsoft.com/office/drawing/2014/chart" uri="{C3380CC4-5D6E-409C-BE32-E72D297353CC}">
                  <c16:uniqueId val="{0000000A-0C78-46DB-972C-BB0A89C1F1C9}"/>
                </c:ext>
              </c:extLst>
            </c:dLbl>
            <c:spPr>
              <a:solidFill>
                <a:schemeClr val="accent2">
                  <a:lumMod val="40000"/>
                  <a:lumOff val="60000"/>
                </a:schemeClr>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'Fall Hours Scenarios by HS stat'!$L$11:$L$18</c:f>
              <c:strCache>
                <c:ptCount val="8"/>
                <c:pt idx="0">
                  <c:v>FA2018</c:v>
                </c:pt>
                <c:pt idx="1">
                  <c:v>FA2019</c:v>
                </c:pt>
                <c:pt idx="2">
                  <c:v>FA2020</c:v>
                </c:pt>
                <c:pt idx="3">
                  <c:v>FA2021</c:v>
                </c:pt>
                <c:pt idx="4">
                  <c:v>FA2022</c:v>
                </c:pt>
                <c:pt idx="5">
                  <c:v>FA2023</c:v>
                </c:pt>
                <c:pt idx="6">
                  <c:v>FA2024</c:v>
                </c:pt>
                <c:pt idx="7">
                  <c:v>FA2025</c:v>
                </c:pt>
              </c:strCache>
            </c:strRef>
          </c:cat>
          <c:val>
            <c:numRef>
              <c:f>'Fall Hours Scenarios by HS stat'!$N$11:$N$18</c:f>
              <c:numCache>
                <c:formatCode>_(* #,##0_);_(* \(#,##0\);_(* "-"??_);_(@_)</c:formatCode>
                <c:ptCount val="8"/>
                <c:pt idx="0">
                  <c:v>7890</c:v>
                </c:pt>
                <c:pt idx="1">
                  <c:v>8326</c:v>
                </c:pt>
                <c:pt idx="2">
                  <c:v>7933</c:v>
                </c:pt>
                <c:pt idx="3">
                  <c:v>7392</c:v>
                </c:pt>
                <c:pt idx="4">
                  <c:v>7951</c:v>
                </c:pt>
                <c:pt idx="5">
                  <c:v>7951</c:v>
                </c:pt>
                <c:pt idx="6">
                  <c:v>7951</c:v>
                </c:pt>
                <c:pt idx="7">
                  <c:v>7951</c:v>
                </c:pt>
              </c:numCache>
            </c:numRef>
          </c:val>
          <c:smooth val="0"/>
          <c:extLst>
            <c:ext xmlns:c16="http://schemas.microsoft.com/office/drawing/2014/chart" uri="{C3380CC4-5D6E-409C-BE32-E72D297353CC}">
              <c16:uniqueId val="{0000000B-0C78-46DB-972C-BB0A89C1F1C9}"/>
            </c:ext>
          </c:extLst>
        </c:ser>
        <c:ser>
          <c:idx val="2"/>
          <c:order val="2"/>
          <c:tx>
            <c:strRef>
              <c:f>'Fall Hours Scenarios by HS stat'!$O$10</c:f>
              <c:strCache>
                <c:ptCount val="1"/>
                <c:pt idx="0">
                  <c:v>Change by  1.0%</c:v>
                </c:pt>
              </c:strCache>
            </c:strRef>
          </c:tx>
          <c:spPr>
            <a:ln w="28575" cap="rnd">
              <a:solidFill>
                <a:srgbClr val="00B050"/>
              </a:solidFill>
              <a:round/>
            </a:ln>
            <a:effectLst/>
          </c:spPr>
          <c:marker>
            <c:symbol val="circle"/>
            <c:size val="7"/>
            <c:spPr>
              <a:solidFill>
                <a:srgbClr val="00B050"/>
              </a:solidFill>
              <a:ln w="9525">
                <a:solidFill>
                  <a:srgbClr val="00B050"/>
                </a:solidFill>
              </a:ln>
              <a:effectLst/>
            </c:spPr>
          </c:marker>
          <c:dLbls>
            <c:dLbl>
              <c:idx val="5"/>
              <c:spPr>
                <a:solidFill>
                  <a:srgbClr val="00B05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C-0C78-46DB-972C-BB0A89C1F1C9}"/>
                </c:ext>
              </c:extLst>
            </c:dLbl>
            <c:dLbl>
              <c:idx val="6"/>
              <c:spPr>
                <a:solidFill>
                  <a:srgbClr val="00B05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D-0C78-46DB-972C-BB0A89C1F1C9}"/>
                </c:ext>
              </c:extLst>
            </c:dLbl>
            <c:dLbl>
              <c:idx val="7"/>
              <c:spPr>
                <a:solidFill>
                  <a:srgbClr val="00B05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E-0C78-46DB-972C-BB0A89C1F1C9}"/>
                </c:ext>
              </c:extLst>
            </c:dLbl>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tx1">
                        <a:lumMod val="75000"/>
                        <a:lumOff val="25000"/>
                      </a:schemeClr>
                    </a:solidFill>
                    <a:latin typeface="+mn-lt"/>
                    <a:ea typeface="+mn-ea"/>
                    <a:cs typeface="+mn-cs"/>
                  </a:defRPr>
                </a:pPr>
                <a:endParaRPr lang="en-US"/>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'Fall Hours Scenarios by HS stat'!$L$11:$L$18</c:f>
              <c:strCache>
                <c:ptCount val="8"/>
                <c:pt idx="0">
                  <c:v>FA2018</c:v>
                </c:pt>
                <c:pt idx="1">
                  <c:v>FA2019</c:v>
                </c:pt>
                <c:pt idx="2">
                  <c:v>FA2020</c:v>
                </c:pt>
                <c:pt idx="3">
                  <c:v>FA2021</c:v>
                </c:pt>
                <c:pt idx="4">
                  <c:v>FA2022</c:v>
                </c:pt>
                <c:pt idx="5">
                  <c:v>FA2023</c:v>
                </c:pt>
                <c:pt idx="6">
                  <c:v>FA2024</c:v>
                </c:pt>
                <c:pt idx="7">
                  <c:v>FA2025</c:v>
                </c:pt>
              </c:strCache>
            </c:strRef>
          </c:cat>
          <c:val>
            <c:numRef>
              <c:f>'Fall Hours Scenarios by HS stat'!$O$11:$O$18</c:f>
              <c:numCache>
                <c:formatCode>_(* #,##0_);_(* \(#,##0\);_(* "-"??_);_(@_)</c:formatCode>
                <c:ptCount val="8"/>
                <c:pt idx="0">
                  <c:v>7890</c:v>
                </c:pt>
                <c:pt idx="1">
                  <c:v>8326</c:v>
                </c:pt>
                <c:pt idx="2">
                  <c:v>7933</c:v>
                </c:pt>
                <c:pt idx="3">
                  <c:v>7392</c:v>
                </c:pt>
                <c:pt idx="4">
                  <c:v>7951</c:v>
                </c:pt>
                <c:pt idx="5">
                  <c:v>8030.51</c:v>
                </c:pt>
                <c:pt idx="6">
                  <c:v>8110.8150999999998</c:v>
                </c:pt>
                <c:pt idx="7">
                  <c:v>8191.9232510000002</c:v>
                </c:pt>
              </c:numCache>
            </c:numRef>
          </c:val>
          <c:smooth val="0"/>
          <c:extLst>
            <c:ext xmlns:c16="http://schemas.microsoft.com/office/drawing/2014/chart" uri="{C3380CC4-5D6E-409C-BE32-E72D297353CC}">
              <c16:uniqueId val="{0000000F-0C78-46DB-972C-BB0A89C1F1C9}"/>
            </c:ext>
          </c:extLst>
        </c:ser>
        <c:dLbls>
          <c:showLegendKey val="0"/>
          <c:showVal val="0"/>
          <c:showCatName val="0"/>
          <c:showSerName val="0"/>
          <c:showPercent val="0"/>
          <c:showBubbleSize val="0"/>
        </c:dLbls>
        <c:marker val="1"/>
        <c:smooth val="0"/>
        <c:axId val="966968320"/>
        <c:axId val="966959320"/>
      </c:lineChart>
      <c:catAx>
        <c:axId val="96696832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66959320"/>
        <c:crosses val="autoZero"/>
        <c:auto val="1"/>
        <c:lblAlgn val="ctr"/>
        <c:lblOffset val="100"/>
        <c:noMultiLvlLbl val="0"/>
      </c:catAx>
      <c:valAx>
        <c:axId val="966959320"/>
        <c:scaling>
          <c:orientation val="minMax"/>
          <c:max val="8500"/>
          <c:min val="6500"/>
        </c:scaling>
        <c:delete val="0"/>
        <c:axPos val="l"/>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66968320"/>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orientation="portrait"/>
  </c:printSettings>
</c:chartSpace>
</file>

<file path=xl/charts/chart1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sz="1400" b="0" i="0" u="none" strike="noStrike" kern="1200" spc="0" baseline="0">
                <a:solidFill>
                  <a:sysClr val="windowText" lastClr="000000">
                    <a:lumMod val="65000"/>
                    <a:lumOff val="35000"/>
                  </a:sysClr>
                </a:solidFill>
              </a:rPr>
              <a:t>Total Student Credit Hours Attempted by Fall Term</a:t>
            </a:r>
            <a:endParaRPr lang="en-US" sz="1800" b="0" i="0" u="none" strike="noStrike" kern="1200" spc="0" baseline="0">
              <a:solidFill>
                <a:sysClr val="windowText" lastClr="000000">
                  <a:lumMod val="65000"/>
                  <a:lumOff val="35000"/>
                </a:sysClr>
              </a:solidFill>
            </a:endParaRPr>
          </a:p>
        </c:rich>
      </c:tx>
      <c:layout>
        <c:manualLayout>
          <c:xMode val="edge"/>
          <c:yMode val="edge"/>
          <c:x val="0.19654131398589178"/>
          <c:y val="5.5294735216921426E-3"/>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'Fall Hours Scenarios by HS stat'!$X$10</c:f>
              <c:strCache>
                <c:ptCount val="1"/>
                <c:pt idx="0">
                  <c:v>Low Estimates</c:v>
                </c:pt>
              </c:strCache>
            </c:strRef>
          </c:tx>
          <c:spPr>
            <a:ln w="28575" cap="rnd">
              <a:solidFill>
                <a:schemeClr val="accent1"/>
              </a:solidFill>
              <a:round/>
            </a:ln>
            <a:effectLst/>
          </c:spPr>
          <c:marker>
            <c:symbol val="square"/>
            <c:size val="7"/>
            <c:spPr>
              <a:solidFill>
                <a:srgbClr val="3333CC"/>
              </a:solidFill>
              <a:ln w="9525">
                <a:solidFill>
                  <a:srgbClr val="3333CC"/>
                </a:solidFill>
              </a:ln>
              <a:effectLst/>
            </c:spPr>
          </c:marker>
          <c:dLbls>
            <c:dLbl>
              <c:idx val="5"/>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59C9-4CC0-9655-4D734895F72F}"/>
                </c:ext>
              </c:extLst>
            </c:dLbl>
            <c:dLbl>
              <c:idx val="6"/>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59C9-4CC0-9655-4D734895F72F}"/>
                </c:ext>
              </c:extLst>
            </c:dLbl>
            <c:dLbl>
              <c:idx val="7"/>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59C9-4CC0-9655-4D734895F72F}"/>
                </c:ext>
              </c:extLst>
            </c:dLbl>
            <c:spPr>
              <a:solidFill>
                <a:srgbClr val="3333FF"/>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b"/>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'Fall Hours Scenarios by HS stat'!$W$11:$W$18</c:f>
              <c:strCache>
                <c:ptCount val="8"/>
                <c:pt idx="0">
                  <c:v>FA2018</c:v>
                </c:pt>
                <c:pt idx="1">
                  <c:v>FA2019</c:v>
                </c:pt>
                <c:pt idx="2">
                  <c:v>FA2020</c:v>
                </c:pt>
                <c:pt idx="3">
                  <c:v>FA2021</c:v>
                </c:pt>
                <c:pt idx="4">
                  <c:v>FA2022</c:v>
                </c:pt>
                <c:pt idx="5">
                  <c:v>FA2023</c:v>
                </c:pt>
                <c:pt idx="6">
                  <c:v>FA2024</c:v>
                </c:pt>
                <c:pt idx="7">
                  <c:v>FA2025</c:v>
                </c:pt>
              </c:strCache>
            </c:strRef>
          </c:cat>
          <c:val>
            <c:numRef>
              <c:f>'Fall Hours Scenarios by HS stat'!$X$11:$X$18</c:f>
              <c:numCache>
                <c:formatCode>_(* #,##0_);_(* \(#,##0\);_(* "-"??_);_(@_)</c:formatCode>
                <c:ptCount val="8"/>
                <c:pt idx="0">
                  <c:v>24580.5</c:v>
                </c:pt>
                <c:pt idx="1">
                  <c:v>24816</c:v>
                </c:pt>
                <c:pt idx="2">
                  <c:v>22289</c:v>
                </c:pt>
                <c:pt idx="3">
                  <c:v>20644.5</c:v>
                </c:pt>
                <c:pt idx="4">
                  <c:v>20250</c:v>
                </c:pt>
                <c:pt idx="5">
                  <c:v>20047.5</c:v>
                </c:pt>
                <c:pt idx="6">
                  <c:v>19847.025000000001</c:v>
                </c:pt>
                <c:pt idx="7">
                  <c:v>19648.554750000003</c:v>
                </c:pt>
              </c:numCache>
            </c:numRef>
          </c:val>
          <c:smooth val="0"/>
          <c:extLst>
            <c:ext xmlns:c16="http://schemas.microsoft.com/office/drawing/2014/chart" uri="{C3380CC4-5D6E-409C-BE32-E72D297353CC}">
              <c16:uniqueId val="{00000003-59C9-4CC0-9655-4D734895F72F}"/>
            </c:ext>
          </c:extLst>
        </c:ser>
        <c:ser>
          <c:idx val="1"/>
          <c:order val="1"/>
          <c:tx>
            <c:strRef>
              <c:f>'Fall Hours Scenarios by HS stat'!$Y$10</c:f>
              <c:strCache>
                <c:ptCount val="1"/>
                <c:pt idx="0">
                  <c:v>Middle Estimates</c:v>
                </c:pt>
              </c:strCache>
            </c:strRef>
          </c:tx>
          <c:spPr>
            <a:ln w="28575" cap="rnd">
              <a:solidFill>
                <a:schemeClr val="accent2"/>
              </a:solidFill>
              <a:round/>
            </a:ln>
            <a:effectLst/>
          </c:spPr>
          <c:marker>
            <c:symbol val="triangle"/>
            <c:size val="8"/>
            <c:spPr>
              <a:solidFill>
                <a:schemeClr val="accent2"/>
              </a:solidFill>
              <a:ln w="9525">
                <a:solidFill>
                  <a:schemeClr val="accent2"/>
                </a:solidFill>
              </a:ln>
              <a:effectLst/>
            </c:spPr>
          </c:marker>
          <c:dLbls>
            <c:dLbl>
              <c:idx val="7"/>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59C9-4CC0-9655-4D734895F72F}"/>
                </c:ext>
              </c:extLst>
            </c:dLbl>
            <c:spPr>
              <a:solidFill>
                <a:schemeClr val="accent2">
                  <a:lumMod val="40000"/>
                  <a:lumOff val="60000"/>
                </a:schemeClr>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'Fall Hours Scenarios by HS stat'!$W$11:$W$18</c:f>
              <c:strCache>
                <c:ptCount val="8"/>
                <c:pt idx="0">
                  <c:v>FA2018</c:v>
                </c:pt>
                <c:pt idx="1">
                  <c:v>FA2019</c:v>
                </c:pt>
                <c:pt idx="2">
                  <c:v>FA2020</c:v>
                </c:pt>
                <c:pt idx="3">
                  <c:v>FA2021</c:v>
                </c:pt>
                <c:pt idx="4">
                  <c:v>FA2022</c:v>
                </c:pt>
                <c:pt idx="5">
                  <c:v>FA2023</c:v>
                </c:pt>
                <c:pt idx="6">
                  <c:v>FA2024</c:v>
                </c:pt>
                <c:pt idx="7">
                  <c:v>FA2025</c:v>
                </c:pt>
              </c:strCache>
            </c:strRef>
          </c:cat>
          <c:val>
            <c:numRef>
              <c:f>'Fall Hours Scenarios by HS stat'!$Y$11:$Y$18</c:f>
              <c:numCache>
                <c:formatCode>_(* #,##0_);_(* \(#,##0\);_(* "-"??_);_(@_)</c:formatCode>
                <c:ptCount val="8"/>
                <c:pt idx="0">
                  <c:v>24580.5</c:v>
                </c:pt>
                <c:pt idx="1">
                  <c:v>24816</c:v>
                </c:pt>
                <c:pt idx="2">
                  <c:v>22289</c:v>
                </c:pt>
                <c:pt idx="3">
                  <c:v>20644.5</c:v>
                </c:pt>
                <c:pt idx="4">
                  <c:v>20250</c:v>
                </c:pt>
                <c:pt idx="5">
                  <c:v>20250</c:v>
                </c:pt>
                <c:pt idx="6">
                  <c:v>20250</c:v>
                </c:pt>
                <c:pt idx="7">
                  <c:v>20250</c:v>
                </c:pt>
              </c:numCache>
            </c:numRef>
          </c:val>
          <c:smooth val="0"/>
          <c:extLst>
            <c:ext xmlns:c16="http://schemas.microsoft.com/office/drawing/2014/chart" uri="{C3380CC4-5D6E-409C-BE32-E72D297353CC}">
              <c16:uniqueId val="{00000005-59C9-4CC0-9655-4D734895F72F}"/>
            </c:ext>
          </c:extLst>
        </c:ser>
        <c:ser>
          <c:idx val="2"/>
          <c:order val="2"/>
          <c:tx>
            <c:strRef>
              <c:f>'Fall Hours Scenarios by HS stat'!$Z$10</c:f>
              <c:strCache>
                <c:ptCount val="1"/>
                <c:pt idx="0">
                  <c:v>High Estimates</c:v>
                </c:pt>
              </c:strCache>
            </c:strRef>
          </c:tx>
          <c:spPr>
            <a:ln w="28575" cap="rnd">
              <a:solidFill>
                <a:srgbClr val="00B050"/>
              </a:solidFill>
              <a:round/>
            </a:ln>
            <a:effectLst/>
          </c:spPr>
          <c:marker>
            <c:symbol val="circle"/>
            <c:size val="7"/>
            <c:spPr>
              <a:solidFill>
                <a:srgbClr val="00B050"/>
              </a:solidFill>
              <a:ln w="9525">
                <a:solidFill>
                  <a:srgbClr val="00B050"/>
                </a:solidFill>
              </a:ln>
              <a:effectLst/>
            </c:spPr>
          </c:marker>
          <c:dLbls>
            <c:dLbl>
              <c:idx val="5"/>
              <c:spPr>
                <a:solidFill>
                  <a:srgbClr val="00B05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6-59C9-4CC0-9655-4D734895F72F}"/>
                </c:ext>
              </c:extLst>
            </c:dLbl>
            <c:dLbl>
              <c:idx val="6"/>
              <c:spPr>
                <a:solidFill>
                  <a:srgbClr val="00B05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7-59C9-4CC0-9655-4D734895F72F}"/>
                </c:ext>
              </c:extLst>
            </c:dLbl>
            <c:dLbl>
              <c:idx val="7"/>
              <c:spPr>
                <a:solidFill>
                  <a:srgbClr val="00B05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8-59C9-4CC0-9655-4D734895F72F}"/>
                </c:ext>
              </c:extLst>
            </c:dLbl>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tx1">
                        <a:lumMod val="75000"/>
                        <a:lumOff val="25000"/>
                      </a:schemeClr>
                    </a:solidFill>
                    <a:latin typeface="+mn-lt"/>
                    <a:ea typeface="+mn-ea"/>
                    <a:cs typeface="+mn-cs"/>
                  </a:defRPr>
                </a:pPr>
                <a:endParaRPr lang="en-US"/>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'Fall Hours Scenarios by HS stat'!$W$11:$W$18</c:f>
              <c:strCache>
                <c:ptCount val="8"/>
                <c:pt idx="0">
                  <c:v>FA2018</c:v>
                </c:pt>
                <c:pt idx="1">
                  <c:v>FA2019</c:v>
                </c:pt>
                <c:pt idx="2">
                  <c:v>FA2020</c:v>
                </c:pt>
                <c:pt idx="3">
                  <c:v>FA2021</c:v>
                </c:pt>
                <c:pt idx="4">
                  <c:v>FA2022</c:v>
                </c:pt>
                <c:pt idx="5">
                  <c:v>FA2023</c:v>
                </c:pt>
                <c:pt idx="6">
                  <c:v>FA2024</c:v>
                </c:pt>
                <c:pt idx="7">
                  <c:v>FA2025</c:v>
                </c:pt>
              </c:strCache>
            </c:strRef>
          </c:cat>
          <c:val>
            <c:numRef>
              <c:f>'Fall Hours Scenarios by HS stat'!$Z$11:$Z$18</c:f>
              <c:numCache>
                <c:formatCode>_(* #,##0_);_(* \(#,##0\);_(* "-"??_);_(@_)</c:formatCode>
                <c:ptCount val="8"/>
                <c:pt idx="0">
                  <c:v>24580.5</c:v>
                </c:pt>
                <c:pt idx="1">
                  <c:v>24816</c:v>
                </c:pt>
                <c:pt idx="2">
                  <c:v>22289</c:v>
                </c:pt>
                <c:pt idx="3">
                  <c:v>20644.5</c:v>
                </c:pt>
                <c:pt idx="4">
                  <c:v>20250</c:v>
                </c:pt>
                <c:pt idx="5">
                  <c:v>20452.5</c:v>
                </c:pt>
                <c:pt idx="6">
                  <c:v>20657.025000000001</c:v>
                </c:pt>
                <c:pt idx="7">
                  <c:v>20863.595249999998</c:v>
                </c:pt>
              </c:numCache>
            </c:numRef>
          </c:val>
          <c:smooth val="0"/>
          <c:extLst>
            <c:ext xmlns:c16="http://schemas.microsoft.com/office/drawing/2014/chart" uri="{C3380CC4-5D6E-409C-BE32-E72D297353CC}">
              <c16:uniqueId val="{00000009-59C9-4CC0-9655-4D734895F72F}"/>
            </c:ext>
          </c:extLst>
        </c:ser>
        <c:dLbls>
          <c:showLegendKey val="0"/>
          <c:showVal val="0"/>
          <c:showCatName val="0"/>
          <c:showSerName val="0"/>
          <c:showPercent val="0"/>
          <c:showBubbleSize val="0"/>
        </c:dLbls>
        <c:marker val="1"/>
        <c:smooth val="0"/>
        <c:axId val="966968320"/>
        <c:axId val="966959320"/>
      </c:lineChart>
      <c:catAx>
        <c:axId val="96696832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66959320"/>
        <c:crosses val="autoZero"/>
        <c:auto val="1"/>
        <c:lblAlgn val="ctr"/>
        <c:lblOffset val="100"/>
        <c:noMultiLvlLbl val="0"/>
      </c:catAx>
      <c:valAx>
        <c:axId val="966959320"/>
        <c:scaling>
          <c:orientation val="minMax"/>
          <c:min val="18000"/>
        </c:scaling>
        <c:delete val="0"/>
        <c:axPos val="l"/>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66968320"/>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orientation="portrait"/>
  </c:printSettings>
</c:chartSpace>
</file>

<file path=xl/charts/chart1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sz="1400" b="0" i="0" u="none" strike="noStrike" kern="1200" spc="0" baseline="0">
                <a:solidFill>
                  <a:sysClr val="windowText" lastClr="000000">
                    <a:lumMod val="65000"/>
                    <a:lumOff val="35000"/>
                  </a:sysClr>
                </a:solidFill>
              </a:rPr>
              <a:t>Minoritised Student Credit Hours Attempted by Fall Term</a:t>
            </a:r>
            <a:endParaRPr lang="en-US" sz="1800"/>
          </a:p>
        </c:rich>
      </c:tx>
      <c:layout>
        <c:manualLayout>
          <c:xMode val="edge"/>
          <c:yMode val="edge"/>
          <c:x val="9.6423683207632671E-2"/>
          <c:y val="1.336770438136704E-2"/>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'FA Hrs Scenarios by Minoritised'!$C$10</c:f>
              <c:strCache>
                <c:ptCount val="1"/>
                <c:pt idx="0">
                  <c:v>Change by -1.0%</c:v>
                </c:pt>
              </c:strCache>
            </c:strRef>
          </c:tx>
          <c:spPr>
            <a:ln w="28575" cap="rnd">
              <a:solidFill>
                <a:schemeClr val="accent1"/>
              </a:solidFill>
              <a:round/>
            </a:ln>
            <a:effectLst/>
          </c:spPr>
          <c:marker>
            <c:symbol val="square"/>
            <c:size val="7"/>
            <c:spPr>
              <a:solidFill>
                <a:srgbClr val="3333CC"/>
              </a:solidFill>
              <a:ln w="9525">
                <a:solidFill>
                  <a:srgbClr val="3333CC"/>
                </a:solidFill>
              </a:ln>
              <a:effectLst/>
            </c:spPr>
          </c:marker>
          <c:dLbls>
            <c:dLbl>
              <c:idx val="5"/>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DB4E-4627-BB6F-1D745CD362A1}"/>
                </c:ext>
              </c:extLst>
            </c:dLbl>
            <c:dLbl>
              <c:idx val="6"/>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DB4E-4627-BB6F-1D745CD362A1}"/>
                </c:ext>
              </c:extLst>
            </c:dLbl>
            <c:dLbl>
              <c:idx val="7"/>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DB4E-4627-BB6F-1D745CD362A1}"/>
                </c:ext>
              </c:extLst>
            </c:dLbl>
            <c:spPr>
              <a:solidFill>
                <a:srgbClr val="3333FF"/>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b"/>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'FA Hrs Scenarios by Minoritised'!$B$11:$B$18</c:f>
              <c:strCache>
                <c:ptCount val="8"/>
                <c:pt idx="0">
                  <c:v>FA2018</c:v>
                </c:pt>
                <c:pt idx="1">
                  <c:v>FA2019</c:v>
                </c:pt>
                <c:pt idx="2">
                  <c:v>FA2020</c:v>
                </c:pt>
                <c:pt idx="3">
                  <c:v>FA2021</c:v>
                </c:pt>
                <c:pt idx="4">
                  <c:v>FA2022</c:v>
                </c:pt>
                <c:pt idx="5">
                  <c:v>FA2023</c:v>
                </c:pt>
                <c:pt idx="6">
                  <c:v>FA2024</c:v>
                </c:pt>
                <c:pt idx="7">
                  <c:v>FA2025</c:v>
                </c:pt>
              </c:strCache>
            </c:strRef>
          </c:cat>
          <c:val>
            <c:numRef>
              <c:f>'FA Hrs Scenarios by Minoritised'!$C$11:$C$18</c:f>
              <c:numCache>
                <c:formatCode>#,##0</c:formatCode>
                <c:ptCount val="8"/>
                <c:pt idx="0">
                  <c:v>2498</c:v>
                </c:pt>
                <c:pt idx="1">
                  <c:v>2471</c:v>
                </c:pt>
                <c:pt idx="2">
                  <c:v>1889.5</c:v>
                </c:pt>
                <c:pt idx="3">
                  <c:v>2055.5</c:v>
                </c:pt>
                <c:pt idx="4">
                  <c:v>2442.5</c:v>
                </c:pt>
                <c:pt idx="5">
                  <c:v>2418.0749999999998</c:v>
                </c:pt>
                <c:pt idx="6">
                  <c:v>2393.8942499999998</c:v>
                </c:pt>
                <c:pt idx="7">
                  <c:v>2369.9553074999999</c:v>
                </c:pt>
              </c:numCache>
            </c:numRef>
          </c:val>
          <c:smooth val="0"/>
          <c:extLst>
            <c:ext xmlns:c16="http://schemas.microsoft.com/office/drawing/2014/chart" uri="{C3380CC4-5D6E-409C-BE32-E72D297353CC}">
              <c16:uniqueId val="{00000003-DB4E-4627-BB6F-1D745CD362A1}"/>
            </c:ext>
          </c:extLst>
        </c:ser>
        <c:ser>
          <c:idx val="1"/>
          <c:order val="1"/>
          <c:tx>
            <c:strRef>
              <c:f>'FA Hrs Scenarios by Minoritised'!$D$10</c:f>
              <c:strCache>
                <c:ptCount val="1"/>
                <c:pt idx="0">
                  <c:v>Change by 0.0%</c:v>
                </c:pt>
              </c:strCache>
            </c:strRef>
          </c:tx>
          <c:spPr>
            <a:ln w="28575" cap="rnd">
              <a:solidFill>
                <a:schemeClr val="accent2"/>
              </a:solidFill>
              <a:round/>
            </a:ln>
            <a:effectLst/>
          </c:spPr>
          <c:marker>
            <c:symbol val="triangle"/>
            <c:size val="8"/>
            <c:spPr>
              <a:solidFill>
                <a:schemeClr val="accent2"/>
              </a:solidFill>
              <a:ln w="9525">
                <a:solidFill>
                  <a:schemeClr val="accent2"/>
                </a:solidFill>
              </a:ln>
              <a:effectLst/>
            </c:spPr>
          </c:marker>
          <c:dLbls>
            <c:dLbl>
              <c:idx val="7"/>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DB4E-4627-BB6F-1D745CD362A1}"/>
                </c:ext>
              </c:extLst>
            </c:dLbl>
            <c:spPr>
              <a:solidFill>
                <a:schemeClr val="accent2">
                  <a:lumMod val="40000"/>
                  <a:lumOff val="60000"/>
                </a:schemeClr>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'FA Hrs Scenarios by Minoritised'!$B$11:$B$18</c:f>
              <c:strCache>
                <c:ptCount val="8"/>
                <c:pt idx="0">
                  <c:v>FA2018</c:v>
                </c:pt>
                <c:pt idx="1">
                  <c:v>FA2019</c:v>
                </c:pt>
                <c:pt idx="2">
                  <c:v>FA2020</c:v>
                </c:pt>
                <c:pt idx="3">
                  <c:v>FA2021</c:v>
                </c:pt>
                <c:pt idx="4">
                  <c:v>FA2022</c:v>
                </c:pt>
                <c:pt idx="5">
                  <c:v>FA2023</c:v>
                </c:pt>
                <c:pt idx="6">
                  <c:v>FA2024</c:v>
                </c:pt>
                <c:pt idx="7">
                  <c:v>FA2025</c:v>
                </c:pt>
              </c:strCache>
            </c:strRef>
          </c:cat>
          <c:val>
            <c:numRef>
              <c:f>'FA Hrs Scenarios by Minoritised'!$D$11:$D$18</c:f>
              <c:numCache>
                <c:formatCode>#,##0</c:formatCode>
                <c:ptCount val="8"/>
                <c:pt idx="0">
                  <c:v>2498</c:v>
                </c:pt>
                <c:pt idx="1">
                  <c:v>2471</c:v>
                </c:pt>
                <c:pt idx="2">
                  <c:v>1889.5</c:v>
                </c:pt>
                <c:pt idx="3">
                  <c:v>2055.5</c:v>
                </c:pt>
                <c:pt idx="4">
                  <c:v>2442.5</c:v>
                </c:pt>
                <c:pt idx="5">
                  <c:v>2442.5</c:v>
                </c:pt>
                <c:pt idx="6">
                  <c:v>2442.5</c:v>
                </c:pt>
                <c:pt idx="7">
                  <c:v>2442.5</c:v>
                </c:pt>
              </c:numCache>
            </c:numRef>
          </c:val>
          <c:smooth val="0"/>
          <c:extLst>
            <c:ext xmlns:c16="http://schemas.microsoft.com/office/drawing/2014/chart" uri="{C3380CC4-5D6E-409C-BE32-E72D297353CC}">
              <c16:uniqueId val="{00000005-DB4E-4627-BB6F-1D745CD362A1}"/>
            </c:ext>
          </c:extLst>
        </c:ser>
        <c:ser>
          <c:idx val="2"/>
          <c:order val="2"/>
          <c:tx>
            <c:strRef>
              <c:f>'FA Hrs Scenarios by Minoritised'!$E$10</c:f>
              <c:strCache>
                <c:ptCount val="1"/>
                <c:pt idx="0">
                  <c:v>Change by  1.0%</c:v>
                </c:pt>
              </c:strCache>
            </c:strRef>
          </c:tx>
          <c:spPr>
            <a:ln w="28575" cap="rnd">
              <a:solidFill>
                <a:srgbClr val="00B050"/>
              </a:solidFill>
              <a:round/>
            </a:ln>
            <a:effectLst/>
          </c:spPr>
          <c:marker>
            <c:symbol val="circle"/>
            <c:size val="7"/>
            <c:spPr>
              <a:solidFill>
                <a:srgbClr val="00B050"/>
              </a:solidFill>
              <a:ln w="9525">
                <a:solidFill>
                  <a:srgbClr val="00B050"/>
                </a:solidFill>
              </a:ln>
              <a:effectLst/>
            </c:spPr>
          </c:marker>
          <c:dLbls>
            <c:dLbl>
              <c:idx val="5"/>
              <c:spPr>
                <a:solidFill>
                  <a:srgbClr val="00B05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6-DB4E-4627-BB6F-1D745CD362A1}"/>
                </c:ext>
              </c:extLst>
            </c:dLbl>
            <c:dLbl>
              <c:idx val="6"/>
              <c:spPr>
                <a:solidFill>
                  <a:srgbClr val="00B05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7-DB4E-4627-BB6F-1D745CD362A1}"/>
                </c:ext>
              </c:extLst>
            </c:dLbl>
            <c:dLbl>
              <c:idx val="7"/>
              <c:spPr>
                <a:solidFill>
                  <a:srgbClr val="00B05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8-DB4E-4627-BB6F-1D745CD362A1}"/>
                </c:ext>
              </c:extLst>
            </c:dLbl>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tx1">
                        <a:lumMod val="75000"/>
                        <a:lumOff val="25000"/>
                      </a:schemeClr>
                    </a:solidFill>
                    <a:latin typeface="+mn-lt"/>
                    <a:ea typeface="+mn-ea"/>
                    <a:cs typeface="+mn-cs"/>
                  </a:defRPr>
                </a:pPr>
                <a:endParaRPr lang="en-US"/>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'FA Hrs Scenarios by Minoritised'!$B$11:$B$18</c:f>
              <c:strCache>
                <c:ptCount val="8"/>
                <c:pt idx="0">
                  <c:v>FA2018</c:v>
                </c:pt>
                <c:pt idx="1">
                  <c:v>FA2019</c:v>
                </c:pt>
                <c:pt idx="2">
                  <c:v>FA2020</c:v>
                </c:pt>
                <c:pt idx="3">
                  <c:v>FA2021</c:v>
                </c:pt>
                <c:pt idx="4">
                  <c:v>FA2022</c:v>
                </c:pt>
                <c:pt idx="5">
                  <c:v>FA2023</c:v>
                </c:pt>
                <c:pt idx="6">
                  <c:v>FA2024</c:v>
                </c:pt>
                <c:pt idx="7">
                  <c:v>FA2025</c:v>
                </c:pt>
              </c:strCache>
            </c:strRef>
          </c:cat>
          <c:val>
            <c:numRef>
              <c:f>'FA Hrs Scenarios by Minoritised'!$E$11:$E$18</c:f>
              <c:numCache>
                <c:formatCode>#,##0</c:formatCode>
                <c:ptCount val="8"/>
                <c:pt idx="0">
                  <c:v>2498</c:v>
                </c:pt>
                <c:pt idx="1">
                  <c:v>2471</c:v>
                </c:pt>
                <c:pt idx="2">
                  <c:v>1889.5</c:v>
                </c:pt>
                <c:pt idx="3">
                  <c:v>2055.5</c:v>
                </c:pt>
                <c:pt idx="4">
                  <c:v>2442.5</c:v>
                </c:pt>
                <c:pt idx="5">
                  <c:v>2466.9250000000002</c:v>
                </c:pt>
                <c:pt idx="6">
                  <c:v>2491.5942500000001</c:v>
                </c:pt>
                <c:pt idx="7">
                  <c:v>2516.5101924999999</c:v>
                </c:pt>
              </c:numCache>
            </c:numRef>
          </c:val>
          <c:smooth val="0"/>
          <c:extLst>
            <c:ext xmlns:c16="http://schemas.microsoft.com/office/drawing/2014/chart" uri="{C3380CC4-5D6E-409C-BE32-E72D297353CC}">
              <c16:uniqueId val="{00000009-DB4E-4627-BB6F-1D745CD362A1}"/>
            </c:ext>
          </c:extLst>
        </c:ser>
        <c:dLbls>
          <c:showLegendKey val="0"/>
          <c:showVal val="0"/>
          <c:showCatName val="0"/>
          <c:showSerName val="0"/>
          <c:showPercent val="0"/>
          <c:showBubbleSize val="0"/>
        </c:dLbls>
        <c:marker val="1"/>
        <c:smooth val="0"/>
        <c:axId val="966968320"/>
        <c:axId val="966959320"/>
      </c:lineChart>
      <c:catAx>
        <c:axId val="96696832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66959320"/>
        <c:crosses val="autoZero"/>
        <c:auto val="1"/>
        <c:lblAlgn val="ctr"/>
        <c:lblOffset val="100"/>
        <c:noMultiLvlLbl val="0"/>
      </c:catAx>
      <c:valAx>
        <c:axId val="966959320"/>
        <c:scaling>
          <c:orientation val="minMax"/>
          <c:max val="3500"/>
          <c:min val="1500"/>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66968320"/>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1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sz="1400" b="0" i="0" u="none" strike="noStrike" kern="1200" spc="0" baseline="0">
                <a:solidFill>
                  <a:sysClr val="windowText" lastClr="000000">
                    <a:lumMod val="65000"/>
                    <a:lumOff val="35000"/>
                  </a:sysClr>
                </a:solidFill>
              </a:rPr>
              <a:t>Non-Minoritised Student Credit Hours Attempted by Fall Term</a:t>
            </a:r>
            <a:endParaRPr lang="en-US" sz="1800" b="0" i="0" u="none" strike="noStrike" kern="1200" spc="0" baseline="0">
              <a:solidFill>
                <a:sysClr val="windowText" lastClr="000000">
                  <a:lumMod val="65000"/>
                  <a:lumOff val="35000"/>
                </a:sysClr>
              </a:solidFill>
            </a:endParaRPr>
          </a:p>
        </c:rich>
      </c:tx>
      <c:layout>
        <c:manualLayout>
          <c:xMode val="edge"/>
          <c:yMode val="edge"/>
          <c:x val="0.1251270002540005"/>
          <c:y val="2.1335347687587533E-2"/>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'FA Hrs Scenarios by Minoritised'!$M$10</c:f>
              <c:strCache>
                <c:ptCount val="1"/>
                <c:pt idx="0">
                  <c:v>Change by -1.0%</c:v>
                </c:pt>
              </c:strCache>
            </c:strRef>
          </c:tx>
          <c:spPr>
            <a:ln w="28575" cap="rnd">
              <a:solidFill>
                <a:schemeClr val="accent1"/>
              </a:solidFill>
              <a:round/>
            </a:ln>
            <a:effectLst/>
          </c:spPr>
          <c:marker>
            <c:symbol val="square"/>
            <c:size val="7"/>
            <c:spPr>
              <a:solidFill>
                <a:srgbClr val="3333CC"/>
              </a:solidFill>
              <a:ln w="9525">
                <a:solidFill>
                  <a:srgbClr val="3333CC"/>
                </a:solidFill>
              </a:ln>
              <a:effectLst/>
            </c:spPr>
          </c:marker>
          <c:dLbls>
            <c:dLbl>
              <c:idx val="5"/>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BDCA-43C4-8204-4B8FD2F98E90}"/>
                </c:ext>
              </c:extLst>
            </c:dLbl>
            <c:dLbl>
              <c:idx val="6"/>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BDCA-43C4-8204-4B8FD2F98E90}"/>
                </c:ext>
              </c:extLst>
            </c:dLbl>
            <c:dLbl>
              <c:idx val="7"/>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BDCA-43C4-8204-4B8FD2F98E90}"/>
                </c:ext>
              </c:extLst>
            </c:dLbl>
            <c:spPr>
              <a:solidFill>
                <a:srgbClr val="3333FF"/>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b"/>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'FA Hrs Scenarios by Minoritised'!$L$11:$L$18</c:f>
              <c:strCache>
                <c:ptCount val="8"/>
                <c:pt idx="0">
                  <c:v>FA2018</c:v>
                </c:pt>
                <c:pt idx="1">
                  <c:v>FA2019</c:v>
                </c:pt>
                <c:pt idx="2">
                  <c:v>FA2020</c:v>
                </c:pt>
                <c:pt idx="3">
                  <c:v>FA2021</c:v>
                </c:pt>
                <c:pt idx="4">
                  <c:v>FA2022</c:v>
                </c:pt>
                <c:pt idx="5">
                  <c:v>FA2023</c:v>
                </c:pt>
                <c:pt idx="6">
                  <c:v>FA2024</c:v>
                </c:pt>
                <c:pt idx="7">
                  <c:v>FA2025</c:v>
                </c:pt>
              </c:strCache>
            </c:strRef>
          </c:cat>
          <c:val>
            <c:numRef>
              <c:f>'FA Hrs Scenarios by Minoritised'!$M$11:$M$18</c:f>
              <c:numCache>
                <c:formatCode>#,##0</c:formatCode>
                <c:ptCount val="8"/>
                <c:pt idx="0">
                  <c:v>22082.5</c:v>
                </c:pt>
                <c:pt idx="1">
                  <c:v>22345</c:v>
                </c:pt>
                <c:pt idx="2">
                  <c:v>20399.5</c:v>
                </c:pt>
                <c:pt idx="3">
                  <c:v>18589</c:v>
                </c:pt>
                <c:pt idx="4">
                  <c:v>17807.5</c:v>
                </c:pt>
                <c:pt idx="5">
                  <c:v>17629.424999999999</c:v>
                </c:pt>
                <c:pt idx="6">
                  <c:v>17453.13075</c:v>
                </c:pt>
                <c:pt idx="7">
                  <c:v>17278.599442499999</c:v>
                </c:pt>
              </c:numCache>
            </c:numRef>
          </c:val>
          <c:smooth val="0"/>
          <c:extLst>
            <c:ext xmlns:c16="http://schemas.microsoft.com/office/drawing/2014/chart" uri="{C3380CC4-5D6E-409C-BE32-E72D297353CC}">
              <c16:uniqueId val="{00000003-BDCA-43C4-8204-4B8FD2F98E90}"/>
            </c:ext>
          </c:extLst>
        </c:ser>
        <c:ser>
          <c:idx val="1"/>
          <c:order val="1"/>
          <c:tx>
            <c:strRef>
              <c:f>'FA Hrs Scenarios by Minoritised'!$N$10</c:f>
              <c:strCache>
                <c:ptCount val="1"/>
                <c:pt idx="0">
                  <c:v>Change by 0.0%</c:v>
                </c:pt>
              </c:strCache>
            </c:strRef>
          </c:tx>
          <c:spPr>
            <a:ln w="28575" cap="rnd">
              <a:solidFill>
                <a:schemeClr val="accent2"/>
              </a:solidFill>
              <a:round/>
            </a:ln>
            <a:effectLst/>
          </c:spPr>
          <c:marker>
            <c:symbol val="triangle"/>
            <c:size val="8"/>
            <c:spPr>
              <a:solidFill>
                <a:schemeClr val="accent2"/>
              </a:solidFill>
              <a:ln w="9525">
                <a:solidFill>
                  <a:schemeClr val="accent2"/>
                </a:solidFill>
              </a:ln>
              <a:effectLst/>
            </c:spPr>
          </c:marker>
          <c:dLbls>
            <c:dLbl>
              <c:idx val="0"/>
              <c:delete val="1"/>
              <c:extLst>
                <c:ext xmlns:c15="http://schemas.microsoft.com/office/drawing/2012/chart" uri="{CE6537A1-D6FC-4f65-9D91-7224C49458BB}"/>
                <c:ext xmlns:c16="http://schemas.microsoft.com/office/drawing/2014/chart" uri="{C3380CC4-5D6E-409C-BE32-E72D297353CC}">
                  <c16:uniqueId val="{00000004-BDCA-43C4-8204-4B8FD2F98E90}"/>
                </c:ext>
              </c:extLst>
            </c:dLbl>
            <c:dLbl>
              <c:idx val="1"/>
              <c:delete val="1"/>
              <c:extLst>
                <c:ext xmlns:c15="http://schemas.microsoft.com/office/drawing/2012/chart" uri="{CE6537A1-D6FC-4f65-9D91-7224C49458BB}"/>
                <c:ext xmlns:c16="http://schemas.microsoft.com/office/drawing/2014/chart" uri="{C3380CC4-5D6E-409C-BE32-E72D297353CC}">
                  <c16:uniqueId val="{00000005-BDCA-43C4-8204-4B8FD2F98E90}"/>
                </c:ext>
              </c:extLst>
            </c:dLbl>
            <c:dLbl>
              <c:idx val="2"/>
              <c:delete val="1"/>
              <c:extLst>
                <c:ext xmlns:c15="http://schemas.microsoft.com/office/drawing/2012/chart" uri="{CE6537A1-D6FC-4f65-9D91-7224C49458BB}"/>
                <c:ext xmlns:c16="http://schemas.microsoft.com/office/drawing/2014/chart" uri="{C3380CC4-5D6E-409C-BE32-E72D297353CC}">
                  <c16:uniqueId val="{00000006-BDCA-43C4-8204-4B8FD2F98E90}"/>
                </c:ext>
              </c:extLst>
            </c:dLbl>
            <c:dLbl>
              <c:idx val="3"/>
              <c:delete val="1"/>
              <c:extLst>
                <c:ext xmlns:c15="http://schemas.microsoft.com/office/drawing/2012/chart" uri="{CE6537A1-D6FC-4f65-9D91-7224C49458BB}"/>
                <c:ext xmlns:c16="http://schemas.microsoft.com/office/drawing/2014/chart" uri="{C3380CC4-5D6E-409C-BE32-E72D297353CC}">
                  <c16:uniqueId val="{00000007-BDCA-43C4-8204-4B8FD2F98E90}"/>
                </c:ext>
              </c:extLst>
            </c:dLbl>
            <c:dLbl>
              <c:idx val="4"/>
              <c:delete val="1"/>
              <c:extLst>
                <c:ext xmlns:c15="http://schemas.microsoft.com/office/drawing/2012/chart" uri="{CE6537A1-D6FC-4f65-9D91-7224C49458BB}"/>
                <c:ext xmlns:c16="http://schemas.microsoft.com/office/drawing/2014/chart" uri="{C3380CC4-5D6E-409C-BE32-E72D297353CC}">
                  <c16:uniqueId val="{00000008-BDCA-43C4-8204-4B8FD2F98E90}"/>
                </c:ext>
              </c:extLst>
            </c:dLbl>
            <c:dLbl>
              <c:idx val="5"/>
              <c:delete val="1"/>
              <c:extLst>
                <c:ext xmlns:c15="http://schemas.microsoft.com/office/drawing/2012/chart" uri="{CE6537A1-D6FC-4f65-9D91-7224C49458BB}"/>
                <c:ext xmlns:c16="http://schemas.microsoft.com/office/drawing/2014/chart" uri="{C3380CC4-5D6E-409C-BE32-E72D297353CC}">
                  <c16:uniqueId val="{00000009-BDCA-43C4-8204-4B8FD2F98E90}"/>
                </c:ext>
              </c:extLst>
            </c:dLbl>
            <c:dLbl>
              <c:idx val="6"/>
              <c:delete val="1"/>
              <c:extLst>
                <c:ext xmlns:c15="http://schemas.microsoft.com/office/drawing/2012/chart" uri="{CE6537A1-D6FC-4f65-9D91-7224C49458BB}"/>
                <c:ext xmlns:c16="http://schemas.microsoft.com/office/drawing/2014/chart" uri="{C3380CC4-5D6E-409C-BE32-E72D297353CC}">
                  <c16:uniqueId val="{0000000A-BDCA-43C4-8204-4B8FD2F98E90}"/>
                </c:ext>
              </c:extLst>
            </c:dLbl>
            <c:spPr>
              <a:solidFill>
                <a:schemeClr val="accent2">
                  <a:lumMod val="40000"/>
                  <a:lumOff val="60000"/>
                </a:schemeClr>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'FA Hrs Scenarios by Minoritised'!$L$11:$L$18</c:f>
              <c:strCache>
                <c:ptCount val="8"/>
                <c:pt idx="0">
                  <c:v>FA2018</c:v>
                </c:pt>
                <c:pt idx="1">
                  <c:v>FA2019</c:v>
                </c:pt>
                <c:pt idx="2">
                  <c:v>FA2020</c:v>
                </c:pt>
                <c:pt idx="3">
                  <c:v>FA2021</c:v>
                </c:pt>
                <c:pt idx="4">
                  <c:v>FA2022</c:v>
                </c:pt>
                <c:pt idx="5">
                  <c:v>FA2023</c:v>
                </c:pt>
                <c:pt idx="6">
                  <c:v>FA2024</c:v>
                </c:pt>
                <c:pt idx="7">
                  <c:v>FA2025</c:v>
                </c:pt>
              </c:strCache>
            </c:strRef>
          </c:cat>
          <c:val>
            <c:numRef>
              <c:f>'FA Hrs Scenarios by Minoritised'!$N$11:$N$18</c:f>
              <c:numCache>
                <c:formatCode>#,##0</c:formatCode>
                <c:ptCount val="8"/>
                <c:pt idx="0">
                  <c:v>22082.5</c:v>
                </c:pt>
                <c:pt idx="1">
                  <c:v>22345</c:v>
                </c:pt>
                <c:pt idx="2">
                  <c:v>20399.5</c:v>
                </c:pt>
                <c:pt idx="3">
                  <c:v>18589</c:v>
                </c:pt>
                <c:pt idx="4">
                  <c:v>17807.5</c:v>
                </c:pt>
                <c:pt idx="5">
                  <c:v>17807.5</c:v>
                </c:pt>
                <c:pt idx="6">
                  <c:v>17807.5</c:v>
                </c:pt>
                <c:pt idx="7">
                  <c:v>17807.5</c:v>
                </c:pt>
              </c:numCache>
            </c:numRef>
          </c:val>
          <c:smooth val="0"/>
          <c:extLst>
            <c:ext xmlns:c16="http://schemas.microsoft.com/office/drawing/2014/chart" uri="{C3380CC4-5D6E-409C-BE32-E72D297353CC}">
              <c16:uniqueId val="{0000000B-BDCA-43C4-8204-4B8FD2F98E90}"/>
            </c:ext>
          </c:extLst>
        </c:ser>
        <c:ser>
          <c:idx val="2"/>
          <c:order val="2"/>
          <c:tx>
            <c:strRef>
              <c:f>'FA Hrs Scenarios by Minoritised'!$O$10</c:f>
              <c:strCache>
                <c:ptCount val="1"/>
                <c:pt idx="0">
                  <c:v>Change by  1.0%</c:v>
                </c:pt>
              </c:strCache>
            </c:strRef>
          </c:tx>
          <c:spPr>
            <a:ln w="28575" cap="rnd">
              <a:solidFill>
                <a:srgbClr val="00B050"/>
              </a:solidFill>
              <a:round/>
            </a:ln>
            <a:effectLst/>
          </c:spPr>
          <c:marker>
            <c:symbol val="circle"/>
            <c:size val="7"/>
            <c:spPr>
              <a:solidFill>
                <a:srgbClr val="00B050"/>
              </a:solidFill>
              <a:ln w="9525">
                <a:solidFill>
                  <a:srgbClr val="00B050"/>
                </a:solidFill>
              </a:ln>
              <a:effectLst/>
            </c:spPr>
          </c:marker>
          <c:dLbls>
            <c:dLbl>
              <c:idx val="5"/>
              <c:spPr>
                <a:solidFill>
                  <a:srgbClr val="00B05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C-BDCA-43C4-8204-4B8FD2F98E90}"/>
                </c:ext>
              </c:extLst>
            </c:dLbl>
            <c:dLbl>
              <c:idx val="6"/>
              <c:spPr>
                <a:solidFill>
                  <a:srgbClr val="00B05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D-BDCA-43C4-8204-4B8FD2F98E90}"/>
                </c:ext>
              </c:extLst>
            </c:dLbl>
            <c:dLbl>
              <c:idx val="7"/>
              <c:spPr>
                <a:solidFill>
                  <a:srgbClr val="00B05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E-BDCA-43C4-8204-4B8FD2F98E90}"/>
                </c:ext>
              </c:extLst>
            </c:dLbl>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tx1">
                        <a:lumMod val="75000"/>
                        <a:lumOff val="25000"/>
                      </a:schemeClr>
                    </a:solidFill>
                    <a:latin typeface="+mn-lt"/>
                    <a:ea typeface="+mn-ea"/>
                    <a:cs typeface="+mn-cs"/>
                  </a:defRPr>
                </a:pPr>
                <a:endParaRPr lang="en-US"/>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'FA Hrs Scenarios by Minoritised'!$L$11:$L$18</c:f>
              <c:strCache>
                <c:ptCount val="8"/>
                <c:pt idx="0">
                  <c:v>FA2018</c:v>
                </c:pt>
                <c:pt idx="1">
                  <c:v>FA2019</c:v>
                </c:pt>
                <c:pt idx="2">
                  <c:v>FA2020</c:v>
                </c:pt>
                <c:pt idx="3">
                  <c:v>FA2021</c:v>
                </c:pt>
                <c:pt idx="4">
                  <c:v>FA2022</c:v>
                </c:pt>
                <c:pt idx="5">
                  <c:v>FA2023</c:v>
                </c:pt>
                <c:pt idx="6">
                  <c:v>FA2024</c:v>
                </c:pt>
                <c:pt idx="7">
                  <c:v>FA2025</c:v>
                </c:pt>
              </c:strCache>
            </c:strRef>
          </c:cat>
          <c:val>
            <c:numRef>
              <c:f>'FA Hrs Scenarios by Minoritised'!$O$11:$O$18</c:f>
              <c:numCache>
                <c:formatCode>#,##0</c:formatCode>
                <c:ptCount val="8"/>
                <c:pt idx="0">
                  <c:v>22082.5</c:v>
                </c:pt>
                <c:pt idx="1">
                  <c:v>22345</c:v>
                </c:pt>
                <c:pt idx="2">
                  <c:v>20399.5</c:v>
                </c:pt>
                <c:pt idx="3">
                  <c:v>18589</c:v>
                </c:pt>
                <c:pt idx="4">
                  <c:v>17807.5</c:v>
                </c:pt>
                <c:pt idx="5">
                  <c:v>17985.575000000001</c:v>
                </c:pt>
                <c:pt idx="6">
                  <c:v>18165.43075</c:v>
                </c:pt>
                <c:pt idx="7">
                  <c:v>18347.0850575</c:v>
                </c:pt>
              </c:numCache>
            </c:numRef>
          </c:val>
          <c:smooth val="0"/>
          <c:extLst>
            <c:ext xmlns:c16="http://schemas.microsoft.com/office/drawing/2014/chart" uri="{C3380CC4-5D6E-409C-BE32-E72D297353CC}">
              <c16:uniqueId val="{0000000F-BDCA-43C4-8204-4B8FD2F98E90}"/>
            </c:ext>
          </c:extLst>
        </c:ser>
        <c:dLbls>
          <c:showLegendKey val="0"/>
          <c:showVal val="0"/>
          <c:showCatName val="0"/>
          <c:showSerName val="0"/>
          <c:showPercent val="0"/>
          <c:showBubbleSize val="0"/>
        </c:dLbls>
        <c:marker val="1"/>
        <c:smooth val="0"/>
        <c:axId val="966968320"/>
        <c:axId val="966959320"/>
      </c:lineChart>
      <c:catAx>
        <c:axId val="96696832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66959320"/>
        <c:crosses val="autoZero"/>
        <c:auto val="1"/>
        <c:lblAlgn val="ctr"/>
        <c:lblOffset val="100"/>
        <c:noMultiLvlLbl val="0"/>
      </c:catAx>
      <c:valAx>
        <c:axId val="966959320"/>
        <c:scaling>
          <c:orientation val="minMax"/>
          <c:min val="15000"/>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66968320"/>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orientation="portrait"/>
  </c:printSettings>
</c:chartSpace>
</file>

<file path=xl/charts/chart1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sz="1400" b="0" i="0" u="none" strike="noStrike" kern="1200" spc="0" baseline="0">
                <a:solidFill>
                  <a:sysClr val="windowText" lastClr="000000">
                    <a:lumMod val="65000"/>
                    <a:lumOff val="35000"/>
                  </a:sysClr>
                </a:solidFill>
              </a:rPr>
              <a:t>Total Student Credit Hours Attempted by Fall Term</a:t>
            </a:r>
            <a:endParaRPr lang="en-US" sz="1800" b="0" i="0" u="none" strike="noStrike" kern="1200" spc="0" baseline="0">
              <a:solidFill>
                <a:sysClr val="windowText" lastClr="000000">
                  <a:lumMod val="65000"/>
                  <a:lumOff val="35000"/>
                </a:sysClr>
              </a:solidFill>
            </a:endParaRPr>
          </a:p>
        </c:rich>
      </c:tx>
      <c:layout>
        <c:manualLayout>
          <c:xMode val="edge"/>
          <c:yMode val="edge"/>
          <c:x val="0.20083988371942368"/>
          <c:y val="9.4556258440009425E-3"/>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'FA Hrs Scenarios by Minoritised'!$X$10</c:f>
              <c:strCache>
                <c:ptCount val="1"/>
                <c:pt idx="0">
                  <c:v>Low Estimates</c:v>
                </c:pt>
              </c:strCache>
            </c:strRef>
          </c:tx>
          <c:spPr>
            <a:ln w="28575" cap="rnd">
              <a:solidFill>
                <a:schemeClr val="accent1"/>
              </a:solidFill>
              <a:round/>
            </a:ln>
            <a:effectLst/>
          </c:spPr>
          <c:marker>
            <c:symbol val="square"/>
            <c:size val="7"/>
            <c:spPr>
              <a:solidFill>
                <a:srgbClr val="3333CC"/>
              </a:solidFill>
              <a:ln w="9525">
                <a:solidFill>
                  <a:srgbClr val="3333CC"/>
                </a:solidFill>
              </a:ln>
              <a:effectLst/>
            </c:spPr>
          </c:marker>
          <c:dLbls>
            <c:dLbl>
              <c:idx val="5"/>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0B6E-4433-9D58-D448692585FB}"/>
                </c:ext>
              </c:extLst>
            </c:dLbl>
            <c:dLbl>
              <c:idx val="6"/>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0B6E-4433-9D58-D448692585FB}"/>
                </c:ext>
              </c:extLst>
            </c:dLbl>
            <c:dLbl>
              <c:idx val="7"/>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0B6E-4433-9D58-D448692585FB}"/>
                </c:ext>
              </c:extLst>
            </c:dLbl>
            <c:spPr>
              <a:solidFill>
                <a:srgbClr val="3333FF"/>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b"/>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'FA Hrs Scenarios by Minoritised'!$W$11:$W$18</c:f>
              <c:strCache>
                <c:ptCount val="8"/>
                <c:pt idx="0">
                  <c:v>FA2018</c:v>
                </c:pt>
                <c:pt idx="1">
                  <c:v>FA2019</c:v>
                </c:pt>
                <c:pt idx="2">
                  <c:v>FA2020</c:v>
                </c:pt>
                <c:pt idx="3">
                  <c:v>FA2021</c:v>
                </c:pt>
                <c:pt idx="4">
                  <c:v>FA2022</c:v>
                </c:pt>
                <c:pt idx="5">
                  <c:v>FA2023</c:v>
                </c:pt>
                <c:pt idx="6">
                  <c:v>FA2024</c:v>
                </c:pt>
                <c:pt idx="7">
                  <c:v>FA2025</c:v>
                </c:pt>
              </c:strCache>
            </c:strRef>
          </c:cat>
          <c:val>
            <c:numRef>
              <c:f>'FA Hrs Scenarios by Minoritised'!$X$11:$X$18</c:f>
              <c:numCache>
                <c:formatCode>#,##0</c:formatCode>
                <c:ptCount val="8"/>
                <c:pt idx="0">
                  <c:v>24580.5</c:v>
                </c:pt>
                <c:pt idx="1">
                  <c:v>24816</c:v>
                </c:pt>
                <c:pt idx="2">
                  <c:v>22289</c:v>
                </c:pt>
                <c:pt idx="3">
                  <c:v>20644.5</c:v>
                </c:pt>
                <c:pt idx="4">
                  <c:v>20250</c:v>
                </c:pt>
                <c:pt idx="5">
                  <c:v>20047.5</c:v>
                </c:pt>
                <c:pt idx="6">
                  <c:v>19847.025000000001</c:v>
                </c:pt>
                <c:pt idx="7">
                  <c:v>19648.554749999999</c:v>
                </c:pt>
              </c:numCache>
            </c:numRef>
          </c:val>
          <c:smooth val="0"/>
          <c:extLst>
            <c:ext xmlns:c16="http://schemas.microsoft.com/office/drawing/2014/chart" uri="{C3380CC4-5D6E-409C-BE32-E72D297353CC}">
              <c16:uniqueId val="{00000003-0B6E-4433-9D58-D448692585FB}"/>
            </c:ext>
          </c:extLst>
        </c:ser>
        <c:ser>
          <c:idx val="1"/>
          <c:order val="1"/>
          <c:tx>
            <c:strRef>
              <c:f>'FA Hrs Scenarios by Minoritised'!$Y$10</c:f>
              <c:strCache>
                <c:ptCount val="1"/>
                <c:pt idx="0">
                  <c:v>Middle Estimates</c:v>
                </c:pt>
              </c:strCache>
            </c:strRef>
          </c:tx>
          <c:spPr>
            <a:ln w="28575" cap="rnd">
              <a:solidFill>
                <a:schemeClr val="accent2"/>
              </a:solidFill>
              <a:round/>
            </a:ln>
            <a:effectLst/>
          </c:spPr>
          <c:marker>
            <c:symbol val="triangle"/>
            <c:size val="8"/>
            <c:spPr>
              <a:solidFill>
                <a:schemeClr val="accent2"/>
              </a:solidFill>
              <a:ln w="9525">
                <a:solidFill>
                  <a:schemeClr val="accent2"/>
                </a:solidFill>
              </a:ln>
              <a:effectLst/>
            </c:spPr>
          </c:marker>
          <c:dLbls>
            <c:dLbl>
              <c:idx val="7"/>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0B6E-4433-9D58-D448692585FB}"/>
                </c:ext>
              </c:extLst>
            </c:dLbl>
            <c:spPr>
              <a:solidFill>
                <a:schemeClr val="accent2">
                  <a:lumMod val="40000"/>
                  <a:lumOff val="60000"/>
                </a:schemeClr>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'FA Hrs Scenarios by Minoritised'!$W$11:$W$18</c:f>
              <c:strCache>
                <c:ptCount val="8"/>
                <c:pt idx="0">
                  <c:v>FA2018</c:v>
                </c:pt>
                <c:pt idx="1">
                  <c:v>FA2019</c:v>
                </c:pt>
                <c:pt idx="2">
                  <c:v>FA2020</c:v>
                </c:pt>
                <c:pt idx="3">
                  <c:v>FA2021</c:v>
                </c:pt>
                <c:pt idx="4">
                  <c:v>FA2022</c:v>
                </c:pt>
                <c:pt idx="5">
                  <c:v>FA2023</c:v>
                </c:pt>
                <c:pt idx="6">
                  <c:v>FA2024</c:v>
                </c:pt>
                <c:pt idx="7">
                  <c:v>FA2025</c:v>
                </c:pt>
              </c:strCache>
            </c:strRef>
          </c:cat>
          <c:val>
            <c:numRef>
              <c:f>'FA Hrs Scenarios by Minoritised'!$Y$11:$Y$18</c:f>
              <c:numCache>
                <c:formatCode>#,##0</c:formatCode>
                <c:ptCount val="8"/>
                <c:pt idx="0">
                  <c:v>24580.5</c:v>
                </c:pt>
                <c:pt idx="1">
                  <c:v>24816</c:v>
                </c:pt>
                <c:pt idx="2">
                  <c:v>22289</c:v>
                </c:pt>
                <c:pt idx="3">
                  <c:v>20644.5</c:v>
                </c:pt>
                <c:pt idx="4">
                  <c:v>20250</c:v>
                </c:pt>
                <c:pt idx="5">
                  <c:v>20250</c:v>
                </c:pt>
                <c:pt idx="6">
                  <c:v>20250</c:v>
                </c:pt>
                <c:pt idx="7">
                  <c:v>20250</c:v>
                </c:pt>
              </c:numCache>
            </c:numRef>
          </c:val>
          <c:smooth val="0"/>
          <c:extLst>
            <c:ext xmlns:c16="http://schemas.microsoft.com/office/drawing/2014/chart" uri="{C3380CC4-5D6E-409C-BE32-E72D297353CC}">
              <c16:uniqueId val="{00000005-0B6E-4433-9D58-D448692585FB}"/>
            </c:ext>
          </c:extLst>
        </c:ser>
        <c:ser>
          <c:idx val="2"/>
          <c:order val="2"/>
          <c:tx>
            <c:strRef>
              <c:f>'FA Hrs Scenarios by Minoritised'!$Z$10</c:f>
              <c:strCache>
                <c:ptCount val="1"/>
                <c:pt idx="0">
                  <c:v>High Estimates</c:v>
                </c:pt>
              </c:strCache>
            </c:strRef>
          </c:tx>
          <c:spPr>
            <a:ln w="28575" cap="rnd">
              <a:solidFill>
                <a:srgbClr val="00B050"/>
              </a:solidFill>
              <a:round/>
            </a:ln>
            <a:effectLst/>
          </c:spPr>
          <c:marker>
            <c:symbol val="circle"/>
            <c:size val="7"/>
            <c:spPr>
              <a:solidFill>
                <a:srgbClr val="00B050"/>
              </a:solidFill>
              <a:ln w="9525">
                <a:solidFill>
                  <a:srgbClr val="00B050"/>
                </a:solidFill>
              </a:ln>
              <a:effectLst/>
            </c:spPr>
          </c:marker>
          <c:dLbls>
            <c:dLbl>
              <c:idx val="5"/>
              <c:spPr>
                <a:solidFill>
                  <a:srgbClr val="00B05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6-0B6E-4433-9D58-D448692585FB}"/>
                </c:ext>
              </c:extLst>
            </c:dLbl>
            <c:dLbl>
              <c:idx val="6"/>
              <c:spPr>
                <a:solidFill>
                  <a:srgbClr val="00B05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7-0B6E-4433-9D58-D448692585FB}"/>
                </c:ext>
              </c:extLst>
            </c:dLbl>
            <c:dLbl>
              <c:idx val="7"/>
              <c:spPr>
                <a:solidFill>
                  <a:srgbClr val="00B05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8-0B6E-4433-9D58-D448692585FB}"/>
                </c:ext>
              </c:extLst>
            </c:dLbl>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tx1">
                        <a:lumMod val="75000"/>
                        <a:lumOff val="25000"/>
                      </a:schemeClr>
                    </a:solidFill>
                    <a:latin typeface="+mn-lt"/>
                    <a:ea typeface="+mn-ea"/>
                    <a:cs typeface="+mn-cs"/>
                  </a:defRPr>
                </a:pPr>
                <a:endParaRPr lang="en-US"/>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'FA Hrs Scenarios by Minoritised'!$W$11:$W$18</c:f>
              <c:strCache>
                <c:ptCount val="8"/>
                <c:pt idx="0">
                  <c:v>FA2018</c:v>
                </c:pt>
                <c:pt idx="1">
                  <c:v>FA2019</c:v>
                </c:pt>
                <c:pt idx="2">
                  <c:v>FA2020</c:v>
                </c:pt>
                <c:pt idx="3">
                  <c:v>FA2021</c:v>
                </c:pt>
                <c:pt idx="4">
                  <c:v>FA2022</c:v>
                </c:pt>
                <c:pt idx="5">
                  <c:v>FA2023</c:v>
                </c:pt>
                <c:pt idx="6">
                  <c:v>FA2024</c:v>
                </c:pt>
                <c:pt idx="7">
                  <c:v>FA2025</c:v>
                </c:pt>
              </c:strCache>
            </c:strRef>
          </c:cat>
          <c:val>
            <c:numRef>
              <c:f>'FA Hrs Scenarios by Minoritised'!$Z$11:$Z$18</c:f>
              <c:numCache>
                <c:formatCode>#,##0</c:formatCode>
                <c:ptCount val="8"/>
                <c:pt idx="0">
                  <c:v>24580.5</c:v>
                </c:pt>
                <c:pt idx="1">
                  <c:v>24816</c:v>
                </c:pt>
                <c:pt idx="2">
                  <c:v>22289</c:v>
                </c:pt>
                <c:pt idx="3">
                  <c:v>20644.5</c:v>
                </c:pt>
                <c:pt idx="4">
                  <c:v>20250</c:v>
                </c:pt>
                <c:pt idx="5">
                  <c:v>20452.5</c:v>
                </c:pt>
                <c:pt idx="6">
                  <c:v>20657.025000000001</c:v>
                </c:pt>
                <c:pt idx="7">
                  <c:v>20863.595249999998</c:v>
                </c:pt>
              </c:numCache>
            </c:numRef>
          </c:val>
          <c:smooth val="0"/>
          <c:extLst>
            <c:ext xmlns:c16="http://schemas.microsoft.com/office/drawing/2014/chart" uri="{C3380CC4-5D6E-409C-BE32-E72D297353CC}">
              <c16:uniqueId val="{00000009-0B6E-4433-9D58-D448692585FB}"/>
            </c:ext>
          </c:extLst>
        </c:ser>
        <c:dLbls>
          <c:showLegendKey val="0"/>
          <c:showVal val="0"/>
          <c:showCatName val="0"/>
          <c:showSerName val="0"/>
          <c:showPercent val="0"/>
          <c:showBubbleSize val="0"/>
        </c:dLbls>
        <c:marker val="1"/>
        <c:smooth val="0"/>
        <c:axId val="966968320"/>
        <c:axId val="966959320"/>
      </c:lineChart>
      <c:catAx>
        <c:axId val="96696832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66959320"/>
        <c:crosses val="autoZero"/>
        <c:auto val="1"/>
        <c:lblAlgn val="ctr"/>
        <c:lblOffset val="100"/>
        <c:noMultiLvlLbl val="0"/>
      </c:catAx>
      <c:valAx>
        <c:axId val="966959320"/>
        <c:scaling>
          <c:orientation val="minMax"/>
          <c:min val="15000"/>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66968320"/>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orientation="portrait"/>
  </c:printSettings>
</c:chartSpace>
</file>

<file path=xl/charts/chart1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Hours Attempted by Year</a:t>
            </a:r>
          </a:p>
        </c:rich>
      </c:tx>
      <c:layout>
        <c:manualLayout>
          <c:xMode val="edge"/>
          <c:yMode val="edge"/>
          <c:x val="0.35895223933011444"/>
          <c:y val="1.282208332940706E-2"/>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'Compl Hrs Rates with Scenanario'!$C$12</c:f>
              <c:strCache>
                <c:ptCount val="1"/>
                <c:pt idx="0">
                  <c:v>Change by -1.0%</c:v>
                </c:pt>
              </c:strCache>
            </c:strRef>
          </c:tx>
          <c:spPr>
            <a:ln w="28575" cap="rnd">
              <a:solidFill>
                <a:schemeClr val="accent1"/>
              </a:solidFill>
              <a:round/>
            </a:ln>
            <a:effectLst/>
          </c:spPr>
          <c:marker>
            <c:symbol val="square"/>
            <c:size val="7"/>
            <c:spPr>
              <a:solidFill>
                <a:srgbClr val="3333CC"/>
              </a:solidFill>
              <a:ln w="9525">
                <a:solidFill>
                  <a:srgbClr val="3333CC"/>
                </a:solidFill>
              </a:ln>
              <a:effectLst/>
            </c:spPr>
          </c:marker>
          <c:dLbls>
            <c:dLbl>
              <c:idx val="5"/>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224D-47AF-8FC3-057F8D2C9302}"/>
                </c:ext>
              </c:extLst>
            </c:dLbl>
            <c:dLbl>
              <c:idx val="6"/>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224D-47AF-8FC3-057F8D2C9302}"/>
                </c:ext>
              </c:extLst>
            </c:dLbl>
            <c:dLbl>
              <c:idx val="7"/>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224D-47AF-8FC3-057F8D2C9302}"/>
                </c:ext>
              </c:extLst>
            </c:dLbl>
            <c:spPr>
              <a:solidFill>
                <a:srgbClr val="3333CC"/>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b"/>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'Compl Hrs Rates with Scenanario'!$B$13:$B$20</c:f>
              <c:strCache>
                <c:ptCount val="8"/>
                <c:pt idx="0">
                  <c:v>2018-19</c:v>
                </c:pt>
                <c:pt idx="1">
                  <c:v>2019-20</c:v>
                </c:pt>
                <c:pt idx="2">
                  <c:v>2020-21</c:v>
                </c:pt>
                <c:pt idx="3">
                  <c:v>2021-22</c:v>
                </c:pt>
                <c:pt idx="4">
                  <c:v>2022-23</c:v>
                </c:pt>
                <c:pt idx="5">
                  <c:v>2023-24</c:v>
                </c:pt>
                <c:pt idx="6">
                  <c:v>2024-25</c:v>
                </c:pt>
                <c:pt idx="7">
                  <c:v>2025-26</c:v>
                </c:pt>
              </c:strCache>
            </c:strRef>
          </c:cat>
          <c:val>
            <c:numRef>
              <c:f>'Compl Hrs Rates with Scenanario'!$C$13:$C$20</c:f>
              <c:numCache>
                <c:formatCode>_(* #,##0_);_(* \(#,##0\);_(* "-"??_);_(@_)</c:formatCode>
                <c:ptCount val="8"/>
                <c:pt idx="0">
                  <c:v>52072.5</c:v>
                </c:pt>
                <c:pt idx="1">
                  <c:v>51196</c:v>
                </c:pt>
                <c:pt idx="2">
                  <c:v>46072</c:v>
                </c:pt>
                <c:pt idx="3">
                  <c:v>43187</c:v>
                </c:pt>
                <c:pt idx="4">
                  <c:v>39610.5</c:v>
                </c:pt>
                <c:pt idx="5">
                  <c:v>39214.394999999997</c:v>
                </c:pt>
                <c:pt idx="6">
                  <c:v>38822.251049999999</c:v>
                </c:pt>
                <c:pt idx="7">
                  <c:v>38434.028539499996</c:v>
                </c:pt>
              </c:numCache>
            </c:numRef>
          </c:val>
          <c:smooth val="0"/>
          <c:extLst>
            <c:ext xmlns:c16="http://schemas.microsoft.com/office/drawing/2014/chart" uri="{C3380CC4-5D6E-409C-BE32-E72D297353CC}">
              <c16:uniqueId val="{00000003-224D-47AF-8FC3-057F8D2C9302}"/>
            </c:ext>
          </c:extLst>
        </c:ser>
        <c:ser>
          <c:idx val="1"/>
          <c:order val="1"/>
          <c:tx>
            <c:strRef>
              <c:f>'Compl Hrs Rates with Scenanario'!$D$12</c:f>
              <c:strCache>
                <c:ptCount val="1"/>
                <c:pt idx="0">
                  <c:v>Change by 0.0%</c:v>
                </c:pt>
              </c:strCache>
            </c:strRef>
          </c:tx>
          <c:spPr>
            <a:ln w="28575" cap="rnd">
              <a:solidFill>
                <a:srgbClr val="ED7D31"/>
              </a:solidFill>
              <a:round/>
            </a:ln>
            <a:effectLst/>
          </c:spPr>
          <c:marker>
            <c:symbol val="triangle"/>
            <c:size val="8"/>
            <c:spPr>
              <a:solidFill>
                <a:schemeClr val="accent2"/>
              </a:solidFill>
              <a:ln w="9525">
                <a:solidFill>
                  <a:schemeClr val="accent2"/>
                </a:solidFill>
              </a:ln>
              <a:effectLst/>
            </c:spPr>
          </c:marker>
          <c:dLbls>
            <c:dLbl>
              <c:idx val="7"/>
              <c:spPr>
                <a:solidFill>
                  <a:srgbClr val="F8CBAD"/>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ysClr val="windowText" lastClr="000000"/>
                      </a:solidFill>
                      <a:latin typeface="+mn-lt"/>
                      <a:ea typeface="+mn-ea"/>
                      <a:cs typeface="+mn-cs"/>
                    </a:defRPr>
                  </a:pPr>
                  <a:endParaRPr lang="en-US"/>
                </a:p>
              </c:txPr>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224D-47AF-8FC3-057F8D2C9302}"/>
                </c:ext>
              </c:extLst>
            </c:dLbl>
            <c:spPr>
              <a:solidFill>
                <a:schemeClr val="accent2">
                  <a:lumMod val="60000"/>
                  <a:lumOff val="40000"/>
                </a:schemeClr>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ysClr val="windowText" lastClr="000000"/>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'Compl Hrs Rates with Scenanario'!$B$13:$B$20</c:f>
              <c:strCache>
                <c:ptCount val="8"/>
                <c:pt idx="0">
                  <c:v>2018-19</c:v>
                </c:pt>
                <c:pt idx="1">
                  <c:v>2019-20</c:v>
                </c:pt>
                <c:pt idx="2">
                  <c:v>2020-21</c:v>
                </c:pt>
                <c:pt idx="3">
                  <c:v>2021-22</c:v>
                </c:pt>
                <c:pt idx="4">
                  <c:v>2022-23</c:v>
                </c:pt>
                <c:pt idx="5">
                  <c:v>2023-24</c:v>
                </c:pt>
                <c:pt idx="6">
                  <c:v>2024-25</c:v>
                </c:pt>
                <c:pt idx="7">
                  <c:v>2025-26</c:v>
                </c:pt>
              </c:strCache>
            </c:strRef>
          </c:cat>
          <c:val>
            <c:numRef>
              <c:f>'Compl Hrs Rates with Scenanario'!$D$13:$D$20</c:f>
              <c:numCache>
                <c:formatCode>_(* #,##0_);_(* \(#,##0\);_(* "-"??_);_(@_)</c:formatCode>
                <c:ptCount val="8"/>
                <c:pt idx="0">
                  <c:v>52072.5</c:v>
                </c:pt>
                <c:pt idx="1">
                  <c:v>51196</c:v>
                </c:pt>
                <c:pt idx="2">
                  <c:v>46072</c:v>
                </c:pt>
                <c:pt idx="3">
                  <c:v>43187</c:v>
                </c:pt>
                <c:pt idx="4">
                  <c:v>39610.5</c:v>
                </c:pt>
                <c:pt idx="5">
                  <c:v>39610.5</c:v>
                </c:pt>
                <c:pt idx="6">
                  <c:v>39610.5</c:v>
                </c:pt>
                <c:pt idx="7">
                  <c:v>39610.5</c:v>
                </c:pt>
              </c:numCache>
            </c:numRef>
          </c:val>
          <c:smooth val="0"/>
          <c:extLst>
            <c:ext xmlns:c16="http://schemas.microsoft.com/office/drawing/2014/chart" uri="{C3380CC4-5D6E-409C-BE32-E72D297353CC}">
              <c16:uniqueId val="{00000005-224D-47AF-8FC3-057F8D2C9302}"/>
            </c:ext>
          </c:extLst>
        </c:ser>
        <c:ser>
          <c:idx val="2"/>
          <c:order val="2"/>
          <c:tx>
            <c:strRef>
              <c:f>'Compl Hrs Rates with Scenanario'!$E$12</c:f>
              <c:strCache>
                <c:ptCount val="1"/>
                <c:pt idx="0">
                  <c:v>Change by  1.0%</c:v>
                </c:pt>
              </c:strCache>
            </c:strRef>
          </c:tx>
          <c:spPr>
            <a:ln w="28575" cap="rnd">
              <a:solidFill>
                <a:srgbClr val="00B050"/>
              </a:solidFill>
              <a:round/>
            </a:ln>
            <a:effectLst/>
          </c:spPr>
          <c:marker>
            <c:symbol val="circle"/>
            <c:size val="7"/>
            <c:spPr>
              <a:solidFill>
                <a:srgbClr val="00B050"/>
              </a:solidFill>
              <a:ln w="9525">
                <a:solidFill>
                  <a:srgbClr val="00B050"/>
                </a:solidFill>
              </a:ln>
              <a:effectLst/>
            </c:spPr>
          </c:marker>
          <c:dLbls>
            <c:dLbl>
              <c:idx val="5"/>
              <c:spPr>
                <a:solidFill>
                  <a:srgbClr val="00B05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6-224D-47AF-8FC3-057F8D2C9302}"/>
                </c:ext>
              </c:extLst>
            </c:dLbl>
            <c:dLbl>
              <c:idx val="6"/>
              <c:spPr>
                <a:solidFill>
                  <a:srgbClr val="00B05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7-224D-47AF-8FC3-057F8D2C9302}"/>
                </c:ext>
              </c:extLst>
            </c:dLbl>
            <c:dLbl>
              <c:idx val="7"/>
              <c:spPr>
                <a:solidFill>
                  <a:srgbClr val="00B05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8-224D-47AF-8FC3-057F8D2C9302}"/>
                </c:ext>
              </c:extLst>
            </c:dLbl>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tx1">
                        <a:lumMod val="75000"/>
                        <a:lumOff val="25000"/>
                      </a:schemeClr>
                    </a:solidFill>
                    <a:latin typeface="+mn-lt"/>
                    <a:ea typeface="+mn-ea"/>
                    <a:cs typeface="+mn-cs"/>
                  </a:defRPr>
                </a:pPr>
                <a:endParaRPr lang="en-US"/>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'Compl Hrs Rates with Scenanario'!$B$13:$B$20</c:f>
              <c:strCache>
                <c:ptCount val="8"/>
                <c:pt idx="0">
                  <c:v>2018-19</c:v>
                </c:pt>
                <c:pt idx="1">
                  <c:v>2019-20</c:v>
                </c:pt>
                <c:pt idx="2">
                  <c:v>2020-21</c:v>
                </c:pt>
                <c:pt idx="3">
                  <c:v>2021-22</c:v>
                </c:pt>
                <c:pt idx="4">
                  <c:v>2022-23</c:v>
                </c:pt>
                <c:pt idx="5">
                  <c:v>2023-24</c:v>
                </c:pt>
                <c:pt idx="6">
                  <c:v>2024-25</c:v>
                </c:pt>
                <c:pt idx="7">
                  <c:v>2025-26</c:v>
                </c:pt>
              </c:strCache>
            </c:strRef>
          </c:cat>
          <c:val>
            <c:numRef>
              <c:f>'Compl Hrs Rates with Scenanario'!$E$13:$E$20</c:f>
              <c:numCache>
                <c:formatCode>_(* #,##0_);_(* \(#,##0\);_(* "-"??_);_(@_)</c:formatCode>
                <c:ptCount val="8"/>
                <c:pt idx="0">
                  <c:v>52072.5</c:v>
                </c:pt>
                <c:pt idx="1">
                  <c:v>51196</c:v>
                </c:pt>
                <c:pt idx="2">
                  <c:v>46072</c:v>
                </c:pt>
                <c:pt idx="3">
                  <c:v>43187</c:v>
                </c:pt>
                <c:pt idx="4">
                  <c:v>39610.5</c:v>
                </c:pt>
                <c:pt idx="5">
                  <c:v>40006.605000000003</c:v>
                </c:pt>
                <c:pt idx="6">
                  <c:v>40406.671050000004</c:v>
                </c:pt>
                <c:pt idx="7">
                  <c:v>40810.737760500007</c:v>
                </c:pt>
              </c:numCache>
            </c:numRef>
          </c:val>
          <c:smooth val="0"/>
          <c:extLst>
            <c:ext xmlns:c16="http://schemas.microsoft.com/office/drawing/2014/chart" uri="{C3380CC4-5D6E-409C-BE32-E72D297353CC}">
              <c16:uniqueId val="{00000009-224D-47AF-8FC3-057F8D2C9302}"/>
            </c:ext>
          </c:extLst>
        </c:ser>
        <c:dLbls>
          <c:showLegendKey val="0"/>
          <c:showVal val="0"/>
          <c:showCatName val="0"/>
          <c:showSerName val="0"/>
          <c:showPercent val="0"/>
          <c:showBubbleSize val="0"/>
        </c:dLbls>
        <c:marker val="1"/>
        <c:smooth val="0"/>
        <c:axId val="966968320"/>
        <c:axId val="966959320"/>
      </c:lineChart>
      <c:catAx>
        <c:axId val="96696832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66959320"/>
        <c:crosses val="autoZero"/>
        <c:auto val="1"/>
        <c:lblAlgn val="ctr"/>
        <c:lblOffset val="100"/>
        <c:noMultiLvlLbl val="0"/>
      </c:catAx>
      <c:valAx>
        <c:axId val="966959320"/>
        <c:scaling>
          <c:orientation val="minMax"/>
          <c:min val="30000"/>
        </c:scaling>
        <c:delete val="0"/>
        <c:axPos val="l"/>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66968320"/>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5" l="0.65" r="0.5" t="0.65" header="0.3" footer="0.3"/>
    <c:pageSetup orientation="landscape"/>
  </c:printSettings>
</c:chartSpace>
</file>

<file path=xl/charts/chart1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Hours Completed by Year (Predictions Based on Change in Number of Attempted Hours)</a:t>
            </a:r>
          </a:p>
        </c:rich>
      </c:tx>
      <c:layout>
        <c:manualLayout>
          <c:xMode val="edge"/>
          <c:yMode val="edge"/>
          <c:x val="0.16393215670741576"/>
          <c:y val="2.0535277845083993E-2"/>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'Compl Hrs Rates with Scenanario'!$C$34</c:f>
              <c:strCache>
                <c:ptCount val="1"/>
                <c:pt idx="0">
                  <c:v>Change by -1.0%</c:v>
                </c:pt>
              </c:strCache>
            </c:strRef>
          </c:tx>
          <c:spPr>
            <a:ln w="28575" cap="rnd">
              <a:solidFill>
                <a:schemeClr val="accent1"/>
              </a:solidFill>
              <a:round/>
            </a:ln>
            <a:effectLst/>
          </c:spPr>
          <c:marker>
            <c:symbol val="square"/>
            <c:size val="7"/>
            <c:spPr>
              <a:solidFill>
                <a:srgbClr val="3333CC"/>
              </a:solidFill>
              <a:ln w="9525">
                <a:solidFill>
                  <a:srgbClr val="3333CC"/>
                </a:solidFill>
              </a:ln>
              <a:effectLst/>
            </c:spPr>
          </c:marker>
          <c:dLbls>
            <c:dLbl>
              <c:idx val="5"/>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16EF-4D66-AE09-0E49B58E07C6}"/>
                </c:ext>
              </c:extLst>
            </c:dLbl>
            <c:dLbl>
              <c:idx val="6"/>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16EF-4D66-AE09-0E49B58E07C6}"/>
                </c:ext>
              </c:extLst>
            </c:dLbl>
            <c:dLbl>
              <c:idx val="7"/>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16EF-4D66-AE09-0E49B58E07C6}"/>
                </c:ext>
              </c:extLst>
            </c:dLbl>
            <c:spPr>
              <a:solidFill>
                <a:srgbClr val="3333CC"/>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b"/>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'Compl Hrs Rates with Scenanario'!$B$35:$B$42</c:f>
              <c:strCache>
                <c:ptCount val="8"/>
                <c:pt idx="0">
                  <c:v>2018-19</c:v>
                </c:pt>
                <c:pt idx="1">
                  <c:v>2019-20</c:v>
                </c:pt>
                <c:pt idx="2">
                  <c:v>2020-21</c:v>
                </c:pt>
                <c:pt idx="3">
                  <c:v>2021-22</c:v>
                </c:pt>
                <c:pt idx="4">
                  <c:v>2022-23</c:v>
                </c:pt>
                <c:pt idx="5">
                  <c:v>2023-24</c:v>
                </c:pt>
                <c:pt idx="6">
                  <c:v>2024-25</c:v>
                </c:pt>
                <c:pt idx="7">
                  <c:v>2025-26</c:v>
                </c:pt>
              </c:strCache>
            </c:strRef>
          </c:cat>
          <c:val>
            <c:numRef>
              <c:f>'Compl Hrs Rates with Scenanario'!$C$35:$C$42</c:f>
              <c:numCache>
                <c:formatCode>_(* #,##0_);_(* \(#,##0\);_(* "-"??_);_(@_)</c:formatCode>
                <c:ptCount val="8"/>
                <c:pt idx="0">
                  <c:v>46330</c:v>
                </c:pt>
                <c:pt idx="1">
                  <c:v>45752</c:v>
                </c:pt>
                <c:pt idx="2">
                  <c:v>41422</c:v>
                </c:pt>
                <c:pt idx="3">
                  <c:v>38788</c:v>
                </c:pt>
                <c:pt idx="4">
                  <c:v>35996</c:v>
                </c:pt>
                <c:pt idx="5">
                  <c:v>35636.04</c:v>
                </c:pt>
                <c:pt idx="6">
                  <c:v>35279.679600000003</c:v>
                </c:pt>
                <c:pt idx="7">
                  <c:v>34926.882804000001</c:v>
                </c:pt>
              </c:numCache>
            </c:numRef>
          </c:val>
          <c:smooth val="0"/>
          <c:extLst>
            <c:ext xmlns:c16="http://schemas.microsoft.com/office/drawing/2014/chart" uri="{C3380CC4-5D6E-409C-BE32-E72D297353CC}">
              <c16:uniqueId val="{00000003-16EF-4D66-AE09-0E49B58E07C6}"/>
            </c:ext>
          </c:extLst>
        </c:ser>
        <c:ser>
          <c:idx val="1"/>
          <c:order val="1"/>
          <c:tx>
            <c:strRef>
              <c:f>'Compl Hrs Rates with Scenanario'!$D$34</c:f>
              <c:strCache>
                <c:ptCount val="1"/>
                <c:pt idx="0">
                  <c:v>Change by 0.0%</c:v>
                </c:pt>
              </c:strCache>
            </c:strRef>
          </c:tx>
          <c:spPr>
            <a:ln w="28575" cap="rnd">
              <a:solidFill>
                <a:schemeClr val="accent2"/>
              </a:solidFill>
              <a:round/>
            </a:ln>
            <a:effectLst/>
          </c:spPr>
          <c:marker>
            <c:symbol val="triangle"/>
            <c:size val="8"/>
            <c:spPr>
              <a:solidFill>
                <a:schemeClr val="accent2"/>
              </a:solidFill>
              <a:ln w="9525">
                <a:solidFill>
                  <a:schemeClr val="accent2"/>
                </a:solidFill>
              </a:ln>
              <a:effectLst/>
            </c:spPr>
          </c:marker>
          <c:dLbls>
            <c:dLbl>
              <c:idx val="7"/>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16EF-4D66-AE09-0E49B58E07C6}"/>
                </c:ext>
              </c:extLst>
            </c:dLbl>
            <c:spPr>
              <a:solidFill>
                <a:srgbClr val="ED7D31"/>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'Compl Hrs Rates with Scenanario'!$B$35:$B$42</c:f>
              <c:strCache>
                <c:ptCount val="8"/>
                <c:pt idx="0">
                  <c:v>2018-19</c:v>
                </c:pt>
                <c:pt idx="1">
                  <c:v>2019-20</c:v>
                </c:pt>
                <c:pt idx="2">
                  <c:v>2020-21</c:v>
                </c:pt>
                <c:pt idx="3">
                  <c:v>2021-22</c:v>
                </c:pt>
                <c:pt idx="4">
                  <c:v>2022-23</c:v>
                </c:pt>
                <c:pt idx="5">
                  <c:v>2023-24</c:v>
                </c:pt>
                <c:pt idx="6">
                  <c:v>2024-25</c:v>
                </c:pt>
                <c:pt idx="7">
                  <c:v>2025-26</c:v>
                </c:pt>
              </c:strCache>
            </c:strRef>
          </c:cat>
          <c:val>
            <c:numRef>
              <c:f>'Compl Hrs Rates with Scenanario'!$D$35:$D$42</c:f>
              <c:numCache>
                <c:formatCode>_(* #,##0_);_(* \(#,##0\);_(* "-"??_);_(@_)</c:formatCode>
                <c:ptCount val="8"/>
                <c:pt idx="0">
                  <c:v>46330</c:v>
                </c:pt>
                <c:pt idx="1">
                  <c:v>45752</c:v>
                </c:pt>
                <c:pt idx="2">
                  <c:v>41422</c:v>
                </c:pt>
                <c:pt idx="3">
                  <c:v>38788</c:v>
                </c:pt>
                <c:pt idx="4">
                  <c:v>35996</c:v>
                </c:pt>
                <c:pt idx="5">
                  <c:v>35996</c:v>
                </c:pt>
                <c:pt idx="6">
                  <c:v>35996</c:v>
                </c:pt>
                <c:pt idx="7">
                  <c:v>35996</c:v>
                </c:pt>
              </c:numCache>
            </c:numRef>
          </c:val>
          <c:smooth val="0"/>
          <c:extLst>
            <c:ext xmlns:c16="http://schemas.microsoft.com/office/drawing/2014/chart" uri="{C3380CC4-5D6E-409C-BE32-E72D297353CC}">
              <c16:uniqueId val="{00000005-16EF-4D66-AE09-0E49B58E07C6}"/>
            </c:ext>
          </c:extLst>
        </c:ser>
        <c:ser>
          <c:idx val="2"/>
          <c:order val="2"/>
          <c:tx>
            <c:strRef>
              <c:f>'Compl Hrs Rates with Scenanario'!$E$34</c:f>
              <c:strCache>
                <c:ptCount val="1"/>
                <c:pt idx="0">
                  <c:v>Change by  1.0%</c:v>
                </c:pt>
              </c:strCache>
            </c:strRef>
          </c:tx>
          <c:spPr>
            <a:ln w="28575" cap="rnd">
              <a:solidFill>
                <a:srgbClr val="00B050"/>
              </a:solidFill>
              <a:round/>
            </a:ln>
            <a:effectLst/>
          </c:spPr>
          <c:marker>
            <c:symbol val="circle"/>
            <c:size val="7"/>
            <c:spPr>
              <a:solidFill>
                <a:srgbClr val="00B050"/>
              </a:solidFill>
              <a:ln w="9525">
                <a:solidFill>
                  <a:srgbClr val="00B050"/>
                </a:solidFill>
              </a:ln>
              <a:effectLst/>
            </c:spPr>
          </c:marker>
          <c:dLbls>
            <c:dLbl>
              <c:idx val="5"/>
              <c:spPr>
                <a:solidFill>
                  <a:srgbClr val="00B05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6-16EF-4D66-AE09-0E49B58E07C6}"/>
                </c:ext>
              </c:extLst>
            </c:dLbl>
            <c:dLbl>
              <c:idx val="6"/>
              <c:spPr>
                <a:solidFill>
                  <a:srgbClr val="00B05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7-16EF-4D66-AE09-0E49B58E07C6}"/>
                </c:ext>
              </c:extLst>
            </c:dLbl>
            <c:dLbl>
              <c:idx val="7"/>
              <c:spPr>
                <a:solidFill>
                  <a:srgbClr val="00B05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8-16EF-4D66-AE09-0E49B58E07C6}"/>
                </c:ext>
              </c:extLst>
            </c:dLbl>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tx1">
                        <a:lumMod val="75000"/>
                        <a:lumOff val="25000"/>
                      </a:schemeClr>
                    </a:solidFill>
                    <a:latin typeface="+mn-lt"/>
                    <a:ea typeface="+mn-ea"/>
                    <a:cs typeface="+mn-cs"/>
                  </a:defRPr>
                </a:pPr>
                <a:endParaRPr lang="en-US"/>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'Compl Hrs Rates with Scenanario'!$B$35:$B$42</c:f>
              <c:strCache>
                <c:ptCount val="8"/>
                <c:pt idx="0">
                  <c:v>2018-19</c:v>
                </c:pt>
                <c:pt idx="1">
                  <c:v>2019-20</c:v>
                </c:pt>
                <c:pt idx="2">
                  <c:v>2020-21</c:v>
                </c:pt>
                <c:pt idx="3">
                  <c:v>2021-22</c:v>
                </c:pt>
                <c:pt idx="4">
                  <c:v>2022-23</c:v>
                </c:pt>
                <c:pt idx="5">
                  <c:v>2023-24</c:v>
                </c:pt>
                <c:pt idx="6">
                  <c:v>2024-25</c:v>
                </c:pt>
                <c:pt idx="7">
                  <c:v>2025-26</c:v>
                </c:pt>
              </c:strCache>
            </c:strRef>
          </c:cat>
          <c:val>
            <c:numRef>
              <c:f>'Compl Hrs Rates with Scenanario'!$E$35:$E$42</c:f>
              <c:numCache>
                <c:formatCode>_(* #,##0_);_(* \(#,##0\);_(* "-"??_);_(@_)</c:formatCode>
                <c:ptCount val="8"/>
                <c:pt idx="0">
                  <c:v>46330</c:v>
                </c:pt>
                <c:pt idx="1">
                  <c:v>45752</c:v>
                </c:pt>
                <c:pt idx="2">
                  <c:v>41422</c:v>
                </c:pt>
                <c:pt idx="3">
                  <c:v>38788</c:v>
                </c:pt>
                <c:pt idx="4">
                  <c:v>35996</c:v>
                </c:pt>
                <c:pt idx="5">
                  <c:v>36355.96</c:v>
                </c:pt>
                <c:pt idx="6">
                  <c:v>36719.5196</c:v>
                </c:pt>
                <c:pt idx="7">
                  <c:v>37086.714796</c:v>
                </c:pt>
              </c:numCache>
            </c:numRef>
          </c:val>
          <c:smooth val="0"/>
          <c:extLst>
            <c:ext xmlns:c16="http://schemas.microsoft.com/office/drawing/2014/chart" uri="{C3380CC4-5D6E-409C-BE32-E72D297353CC}">
              <c16:uniqueId val="{00000009-16EF-4D66-AE09-0E49B58E07C6}"/>
            </c:ext>
          </c:extLst>
        </c:ser>
        <c:dLbls>
          <c:showLegendKey val="0"/>
          <c:showVal val="0"/>
          <c:showCatName val="0"/>
          <c:showSerName val="0"/>
          <c:showPercent val="0"/>
          <c:showBubbleSize val="0"/>
        </c:dLbls>
        <c:marker val="1"/>
        <c:smooth val="0"/>
        <c:axId val="966968320"/>
        <c:axId val="966959320"/>
      </c:lineChart>
      <c:catAx>
        <c:axId val="96696832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66959320"/>
        <c:crosses val="autoZero"/>
        <c:auto val="1"/>
        <c:lblAlgn val="ctr"/>
        <c:lblOffset val="100"/>
        <c:noMultiLvlLbl val="0"/>
      </c:catAx>
      <c:valAx>
        <c:axId val="966959320"/>
        <c:scaling>
          <c:orientation val="minMax"/>
          <c:min val="30000"/>
        </c:scaling>
        <c:delete val="0"/>
        <c:axPos val="l"/>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66968320"/>
        <c:crosses val="autoZero"/>
        <c:crossBetween val="between"/>
        <c:majorUnit val="5000"/>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2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Hours Completed by Year (Predictions Based on Change in Completion Rate)</a:t>
            </a:r>
          </a:p>
        </c:rich>
      </c:tx>
      <c:layout>
        <c:manualLayout>
          <c:xMode val="edge"/>
          <c:yMode val="edge"/>
          <c:x val="0.14018831233551124"/>
          <c:y val="2.4353116351967088E-2"/>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'Compl Hrs Rates with Scenanario'!$C$57</c:f>
              <c:strCache>
                <c:ptCount val="1"/>
                <c:pt idx="0">
                  <c:v>Change by -1.0%</c:v>
                </c:pt>
              </c:strCache>
            </c:strRef>
          </c:tx>
          <c:spPr>
            <a:ln w="28575" cap="rnd">
              <a:solidFill>
                <a:schemeClr val="accent1"/>
              </a:solidFill>
              <a:round/>
            </a:ln>
            <a:effectLst/>
          </c:spPr>
          <c:marker>
            <c:symbol val="square"/>
            <c:size val="7"/>
            <c:spPr>
              <a:solidFill>
                <a:srgbClr val="3333CC"/>
              </a:solidFill>
              <a:ln w="9525">
                <a:solidFill>
                  <a:srgbClr val="3333CC"/>
                </a:solidFill>
              </a:ln>
              <a:effectLst/>
            </c:spPr>
          </c:marker>
          <c:dLbls>
            <c:dLbl>
              <c:idx val="5"/>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7C98-45D4-B8B0-D2A32B7504AE}"/>
                </c:ext>
              </c:extLst>
            </c:dLbl>
            <c:dLbl>
              <c:idx val="6"/>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7C98-45D4-B8B0-D2A32B7504AE}"/>
                </c:ext>
              </c:extLst>
            </c:dLbl>
            <c:dLbl>
              <c:idx val="7"/>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7C98-45D4-B8B0-D2A32B7504AE}"/>
                </c:ext>
              </c:extLst>
            </c:dLbl>
            <c:spPr>
              <a:solidFill>
                <a:srgbClr val="3333CC"/>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b"/>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'Compl Hrs Rates with Scenanario'!$B$58:$B$65</c:f>
              <c:strCache>
                <c:ptCount val="8"/>
                <c:pt idx="0">
                  <c:v>2018-19</c:v>
                </c:pt>
                <c:pt idx="1">
                  <c:v>2019-20</c:v>
                </c:pt>
                <c:pt idx="2">
                  <c:v>2020-21</c:v>
                </c:pt>
                <c:pt idx="3">
                  <c:v>2021-22</c:v>
                </c:pt>
                <c:pt idx="4">
                  <c:v>2022-23</c:v>
                </c:pt>
                <c:pt idx="5">
                  <c:v>2023-24</c:v>
                </c:pt>
                <c:pt idx="6">
                  <c:v>2024-25</c:v>
                </c:pt>
                <c:pt idx="7">
                  <c:v>2025-26</c:v>
                </c:pt>
              </c:strCache>
            </c:strRef>
          </c:cat>
          <c:val>
            <c:numRef>
              <c:f>'Compl Hrs Rates with Scenanario'!$C$58:$C$65</c:f>
              <c:numCache>
                <c:formatCode>_(* #,##0_);_(* \(#,##0\);_(* "-"??_);_(@_)</c:formatCode>
                <c:ptCount val="8"/>
                <c:pt idx="0">
                  <c:v>46330</c:v>
                </c:pt>
                <c:pt idx="1">
                  <c:v>45752</c:v>
                </c:pt>
                <c:pt idx="2">
                  <c:v>41422</c:v>
                </c:pt>
                <c:pt idx="3">
                  <c:v>38788</c:v>
                </c:pt>
                <c:pt idx="4">
                  <c:v>35996</c:v>
                </c:pt>
                <c:pt idx="5">
                  <c:v>35599.895000000004</c:v>
                </c:pt>
                <c:pt idx="6">
                  <c:v>35203.79</c:v>
                </c:pt>
                <c:pt idx="7">
                  <c:v>34807.684999999998</c:v>
                </c:pt>
              </c:numCache>
            </c:numRef>
          </c:val>
          <c:smooth val="0"/>
          <c:extLst>
            <c:ext xmlns:c16="http://schemas.microsoft.com/office/drawing/2014/chart" uri="{C3380CC4-5D6E-409C-BE32-E72D297353CC}">
              <c16:uniqueId val="{00000003-7C98-45D4-B8B0-D2A32B7504AE}"/>
            </c:ext>
          </c:extLst>
        </c:ser>
        <c:ser>
          <c:idx val="1"/>
          <c:order val="1"/>
          <c:tx>
            <c:strRef>
              <c:f>'Compl Hrs Rates with Scenanario'!$D$57</c:f>
              <c:strCache>
                <c:ptCount val="1"/>
                <c:pt idx="0">
                  <c:v>Change by 0.0%</c:v>
                </c:pt>
              </c:strCache>
            </c:strRef>
          </c:tx>
          <c:spPr>
            <a:ln w="28575" cap="rnd">
              <a:solidFill>
                <a:schemeClr val="accent2"/>
              </a:solidFill>
              <a:round/>
            </a:ln>
            <a:effectLst/>
          </c:spPr>
          <c:marker>
            <c:symbol val="triangle"/>
            <c:size val="8"/>
            <c:spPr>
              <a:solidFill>
                <a:schemeClr val="accent2"/>
              </a:solidFill>
              <a:ln w="9525">
                <a:solidFill>
                  <a:schemeClr val="accent2"/>
                </a:solidFill>
              </a:ln>
              <a:effectLst/>
            </c:spPr>
          </c:marker>
          <c:dLbls>
            <c:dLbl>
              <c:idx val="7"/>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7C98-45D4-B8B0-D2A32B7504AE}"/>
                </c:ext>
              </c:extLst>
            </c:dLbl>
            <c:spPr>
              <a:solidFill>
                <a:srgbClr val="ED7D31"/>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'Compl Hrs Rates with Scenanario'!$B$58:$B$65</c:f>
              <c:strCache>
                <c:ptCount val="8"/>
                <c:pt idx="0">
                  <c:v>2018-19</c:v>
                </c:pt>
                <c:pt idx="1">
                  <c:v>2019-20</c:v>
                </c:pt>
                <c:pt idx="2">
                  <c:v>2020-21</c:v>
                </c:pt>
                <c:pt idx="3">
                  <c:v>2021-22</c:v>
                </c:pt>
                <c:pt idx="4">
                  <c:v>2022-23</c:v>
                </c:pt>
                <c:pt idx="5">
                  <c:v>2023-24</c:v>
                </c:pt>
                <c:pt idx="6">
                  <c:v>2024-25</c:v>
                </c:pt>
                <c:pt idx="7">
                  <c:v>2025-26</c:v>
                </c:pt>
              </c:strCache>
            </c:strRef>
          </c:cat>
          <c:val>
            <c:numRef>
              <c:f>'Compl Hrs Rates with Scenanario'!$D$58:$D$65</c:f>
              <c:numCache>
                <c:formatCode>_(* #,##0_);_(* \(#,##0\);_(* "-"??_);_(@_)</c:formatCode>
                <c:ptCount val="8"/>
                <c:pt idx="0">
                  <c:v>46330</c:v>
                </c:pt>
                <c:pt idx="1">
                  <c:v>45752</c:v>
                </c:pt>
                <c:pt idx="2">
                  <c:v>41422</c:v>
                </c:pt>
                <c:pt idx="3">
                  <c:v>38788</c:v>
                </c:pt>
                <c:pt idx="4">
                  <c:v>35996</c:v>
                </c:pt>
                <c:pt idx="5">
                  <c:v>35996</c:v>
                </c:pt>
                <c:pt idx="6">
                  <c:v>35996</c:v>
                </c:pt>
                <c:pt idx="7">
                  <c:v>35996</c:v>
                </c:pt>
              </c:numCache>
            </c:numRef>
          </c:val>
          <c:smooth val="0"/>
          <c:extLst>
            <c:ext xmlns:c16="http://schemas.microsoft.com/office/drawing/2014/chart" uri="{C3380CC4-5D6E-409C-BE32-E72D297353CC}">
              <c16:uniqueId val="{00000005-7C98-45D4-B8B0-D2A32B7504AE}"/>
            </c:ext>
          </c:extLst>
        </c:ser>
        <c:ser>
          <c:idx val="2"/>
          <c:order val="2"/>
          <c:tx>
            <c:strRef>
              <c:f>'Compl Hrs Rates with Scenanario'!$E$57</c:f>
              <c:strCache>
                <c:ptCount val="1"/>
                <c:pt idx="0">
                  <c:v>Change by  1.0%</c:v>
                </c:pt>
              </c:strCache>
            </c:strRef>
          </c:tx>
          <c:spPr>
            <a:ln w="28575" cap="rnd">
              <a:solidFill>
                <a:srgbClr val="00B050"/>
              </a:solidFill>
              <a:round/>
            </a:ln>
            <a:effectLst/>
          </c:spPr>
          <c:marker>
            <c:symbol val="circle"/>
            <c:size val="7"/>
            <c:spPr>
              <a:solidFill>
                <a:srgbClr val="00B050"/>
              </a:solidFill>
              <a:ln w="9525">
                <a:solidFill>
                  <a:srgbClr val="00B050"/>
                </a:solidFill>
              </a:ln>
              <a:effectLst/>
            </c:spPr>
          </c:marker>
          <c:dLbls>
            <c:dLbl>
              <c:idx val="5"/>
              <c:spPr>
                <a:solidFill>
                  <a:srgbClr val="00B05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6-7C98-45D4-B8B0-D2A32B7504AE}"/>
                </c:ext>
              </c:extLst>
            </c:dLbl>
            <c:dLbl>
              <c:idx val="6"/>
              <c:spPr>
                <a:solidFill>
                  <a:srgbClr val="00B05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7-7C98-45D4-B8B0-D2A32B7504AE}"/>
                </c:ext>
              </c:extLst>
            </c:dLbl>
            <c:dLbl>
              <c:idx val="7"/>
              <c:spPr>
                <a:solidFill>
                  <a:srgbClr val="00B05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8-7C98-45D4-B8B0-D2A32B7504AE}"/>
                </c:ext>
              </c:extLst>
            </c:dLbl>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tx1">
                        <a:lumMod val="75000"/>
                        <a:lumOff val="25000"/>
                      </a:schemeClr>
                    </a:solidFill>
                    <a:latin typeface="+mn-lt"/>
                    <a:ea typeface="+mn-ea"/>
                    <a:cs typeface="+mn-cs"/>
                  </a:defRPr>
                </a:pPr>
                <a:endParaRPr lang="en-US"/>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'Compl Hrs Rates with Scenanario'!$B$58:$B$65</c:f>
              <c:strCache>
                <c:ptCount val="8"/>
                <c:pt idx="0">
                  <c:v>2018-19</c:v>
                </c:pt>
                <c:pt idx="1">
                  <c:v>2019-20</c:v>
                </c:pt>
                <c:pt idx="2">
                  <c:v>2020-21</c:v>
                </c:pt>
                <c:pt idx="3">
                  <c:v>2021-22</c:v>
                </c:pt>
                <c:pt idx="4">
                  <c:v>2022-23</c:v>
                </c:pt>
                <c:pt idx="5">
                  <c:v>2023-24</c:v>
                </c:pt>
                <c:pt idx="6">
                  <c:v>2024-25</c:v>
                </c:pt>
                <c:pt idx="7">
                  <c:v>2025-26</c:v>
                </c:pt>
              </c:strCache>
            </c:strRef>
          </c:cat>
          <c:val>
            <c:numRef>
              <c:f>'Compl Hrs Rates with Scenanario'!$E$58:$E$65</c:f>
              <c:numCache>
                <c:formatCode>_(* #,##0_);_(* \(#,##0\);_(* "-"??_);_(@_)</c:formatCode>
                <c:ptCount val="8"/>
                <c:pt idx="0">
                  <c:v>46330</c:v>
                </c:pt>
                <c:pt idx="1">
                  <c:v>45752</c:v>
                </c:pt>
                <c:pt idx="2">
                  <c:v>41422</c:v>
                </c:pt>
                <c:pt idx="3">
                  <c:v>38788</c:v>
                </c:pt>
                <c:pt idx="4">
                  <c:v>35996</c:v>
                </c:pt>
                <c:pt idx="5">
                  <c:v>36392.105000000003</c:v>
                </c:pt>
                <c:pt idx="6">
                  <c:v>36788.21</c:v>
                </c:pt>
                <c:pt idx="7">
                  <c:v>37184.315000000002</c:v>
                </c:pt>
              </c:numCache>
            </c:numRef>
          </c:val>
          <c:smooth val="0"/>
          <c:extLst>
            <c:ext xmlns:c16="http://schemas.microsoft.com/office/drawing/2014/chart" uri="{C3380CC4-5D6E-409C-BE32-E72D297353CC}">
              <c16:uniqueId val="{00000009-7C98-45D4-B8B0-D2A32B7504AE}"/>
            </c:ext>
          </c:extLst>
        </c:ser>
        <c:dLbls>
          <c:showLegendKey val="0"/>
          <c:showVal val="0"/>
          <c:showCatName val="0"/>
          <c:showSerName val="0"/>
          <c:showPercent val="0"/>
          <c:showBubbleSize val="0"/>
        </c:dLbls>
        <c:marker val="1"/>
        <c:smooth val="0"/>
        <c:axId val="966968320"/>
        <c:axId val="966959320"/>
      </c:lineChart>
      <c:catAx>
        <c:axId val="96696832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66959320"/>
        <c:crosses val="autoZero"/>
        <c:auto val="1"/>
        <c:lblAlgn val="ctr"/>
        <c:lblOffset val="100"/>
        <c:noMultiLvlLbl val="0"/>
      </c:catAx>
      <c:valAx>
        <c:axId val="966959320"/>
        <c:scaling>
          <c:orientation val="minMax"/>
          <c:min val="30000"/>
        </c:scaling>
        <c:delete val="0"/>
        <c:axPos val="l"/>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66968320"/>
        <c:crosses val="autoZero"/>
        <c:crossBetween val="between"/>
        <c:majorUnit val="5000"/>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2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sz="1400" b="0" i="0" u="none" strike="noStrike" kern="1200" spc="0" baseline="0">
                <a:solidFill>
                  <a:sysClr val="windowText" lastClr="000000">
                    <a:lumMod val="65000"/>
                    <a:lumOff val="35000"/>
                  </a:sysClr>
                </a:solidFill>
              </a:rPr>
              <a:t>Post-HS Student Credit Hours Completed by Year</a:t>
            </a:r>
            <a:endParaRPr lang="en-US" sz="1800"/>
          </a:p>
        </c:rich>
      </c:tx>
      <c:layout>
        <c:manualLayout>
          <c:xMode val="edge"/>
          <c:yMode val="edge"/>
          <c:x val="0.18531273996654476"/>
          <c:y val="1.635715961732474E-2"/>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'ComplHours Scenarios by HS stat'!$C$10</c:f>
              <c:strCache>
                <c:ptCount val="1"/>
                <c:pt idx="0">
                  <c:v>Change by -1.0%</c:v>
                </c:pt>
              </c:strCache>
            </c:strRef>
          </c:tx>
          <c:spPr>
            <a:ln w="28575" cap="rnd">
              <a:solidFill>
                <a:schemeClr val="accent1"/>
              </a:solidFill>
              <a:round/>
            </a:ln>
            <a:effectLst/>
          </c:spPr>
          <c:marker>
            <c:symbol val="square"/>
            <c:size val="7"/>
            <c:spPr>
              <a:solidFill>
                <a:srgbClr val="3333CC"/>
              </a:solidFill>
              <a:ln w="9525">
                <a:solidFill>
                  <a:srgbClr val="3333CC"/>
                </a:solidFill>
              </a:ln>
              <a:effectLst/>
            </c:spPr>
          </c:marker>
          <c:dLbls>
            <c:dLbl>
              <c:idx val="5"/>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2AEF-485D-AA4C-C44E1F80AC9D}"/>
                </c:ext>
              </c:extLst>
            </c:dLbl>
            <c:dLbl>
              <c:idx val="6"/>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2AEF-485D-AA4C-C44E1F80AC9D}"/>
                </c:ext>
              </c:extLst>
            </c:dLbl>
            <c:dLbl>
              <c:idx val="7"/>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2AEF-485D-AA4C-C44E1F80AC9D}"/>
                </c:ext>
              </c:extLst>
            </c:dLbl>
            <c:spPr>
              <a:solidFill>
                <a:srgbClr val="3333FF"/>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b"/>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'ComplHours Scenarios by HS stat'!$B$11:$B$18</c:f>
              <c:strCache>
                <c:ptCount val="8"/>
                <c:pt idx="0">
                  <c:v>2018-19</c:v>
                </c:pt>
                <c:pt idx="1">
                  <c:v>2019-20</c:v>
                </c:pt>
                <c:pt idx="2">
                  <c:v>2020-21</c:v>
                </c:pt>
                <c:pt idx="3">
                  <c:v>2021-22</c:v>
                </c:pt>
                <c:pt idx="4">
                  <c:v>2022-23</c:v>
                </c:pt>
                <c:pt idx="5">
                  <c:v>2023-24</c:v>
                </c:pt>
                <c:pt idx="6">
                  <c:v>2024-25</c:v>
                </c:pt>
                <c:pt idx="7">
                  <c:v>2025-26</c:v>
                </c:pt>
              </c:strCache>
            </c:strRef>
          </c:cat>
          <c:val>
            <c:numRef>
              <c:f>'ComplHours Scenarios by HS stat'!$C$11:$C$18</c:f>
              <c:numCache>
                <c:formatCode>_(* #,##0_);_(* \(#,##0\);_(* "-"??_);_(@_)</c:formatCode>
                <c:ptCount val="8"/>
                <c:pt idx="0">
                  <c:v>30728</c:v>
                </c:pt>
                <c:pt idx="1">
                  <c:v>29447</c:v>
                </c:pt>
                <c:pt idx="2">
                  <c:v>26117</c:v>
                </c:pt>
                <c:pt idx="3">
                  <c:v>24101</c:v>
                </c:pt>
                <c:pt idx="4">
                  <c:v>22859</c:v>
                </c:pt>
                <c:pt idx="5">
                  <c:v>22630.41</c:v>
                </c:pt>
                <c:pt idx="6">
                  <c:v>22404.105899999999</c:v>
                </c:pt>
                <c:pt idx="7">
                  <c:v>22180.064840999999</c:v>
                </c:pt>
              </c:numCache>
            </c:numRef>
          </c:val>
          <c:smooth val="0"/>
          <c:extLst>
            <c:ext xmlns:c16="http://schemas.microsoft.com/office/drawing/2014/chart" uri="{C3380CC4-5D6E-409C-BE32-E72D297353CC}">
              <c16:uniqueId val="{00000003-2AEF-485D-AA4C-C44E1F80AC9D}"/>
            </c:ext>
          </c:extLst>
        </c:ser>
        <c:ser>
          <c:idx val="1"/>
          <c:order val="1"/>
          <c:tx>
            <c:strRef>
              <c:f>'ComplHours Scenarios by HS stat'!$D$10</c:f>
              <c:strCache>
                <c:ptCount val="1"/>
                <c:pt idx="0">
                  <c:v>Change by 0.0%</c:v>
                </c:pt>
              </c:strCache>
            </c:strRef>
          </c:tx>
          <c:spPr>
            <a:ln w="28575" cap="rnd">
              <a:solidFill>
                <a:schemeClr val="accent2"/>
              </a:solidFill>
              <a:round/>
            </a:ln>
            <a:effectLst/>
          </c:spPr>
          <c:marker>
            <c:symbol val="triangle"/>
            <c:size val="8"/>
            <c:spPr>
              <a:solidFill>
                <a:schemeClr val="accent2"/>
              </a:solidFill>
              <a:ln w="9525">
                <a:solidFill>
                  <a:schemeClr val="accent2"/>
                </a:solidFill>
              </a:ln>
              <a:effectLst/>
            </c:spPr>
          </c:marker>
          <c:dLbls>
            <c:dLbl>
              <c:idx val="7"/>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2AEF-485D-AA4C-C44E1F80AC9D}"/>
                </c:ext>
              </c:extLst>
            </c:dLbl>
            <c:spPr>
              <a:solidFill>
                <a:srgbClr val="F8CBAD"/>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'ComplHours Scenarios by HS stat'!$B$11:$B$18</c:f>
              <c:strCache>
                <c:ptCount val="8"/>
                <c:pt idx="0">
                  <c:v>2018-19</c:v>
                </c:pt>
                <c:pt idx="1">
                  <c:v>2019-20</c:v>
                </c:pt>
                <c:pt idx="2">
                  <c:v>2020-21</c:v>
                </c:pt>
                <c:pt idx="3">
                  <c:v>2021-22</c:v>
                </c:pt>
                <c:pt idx="4">
                  <c:v>2022-23</c:v>
                </c:pt>
                <c:pt idx="5">
                  <c:v>2023-24</c:v>
                </c:pt>
                <c:pt idx="6">
                  <c:v>2024-25</c:v>
                </c:pt>
                <c:pt idx="7">
                  <c:v>2025-26</c:v>
                </c:pt>
              </c:strCache>
            </c:strRef>
          </c:cat>
          <c:val>
            <c:numRef>
              <c:f>'ComplHours Scenarios by HS stat'!$D$11:$D$18</c:f>
              <c:numCache>
                <c:formatCode>_(* #,##0_);_(* \(#,##0\);_(* "-"??_);_(@_)</c:formatCode>
                <c:ptCount val="8"/>
                <c:pt idx="0">
                  <c:v>30728</c:v>
                </c:pt>
                <c:pt idx="1">
                  <c:v>29447</c:v>
                </c:pt>
                <c:pt idx="2">
                  <c:v>26117</c:v>
                </c:pt>
                <c:pt idx="3">
                  <c:v>24101</c:v>
                </c:pt>
                <c:pt idx="4">
                  <c:v>22859</c:v>
                </c:pt>
                <c:pt idx="5">
                  <c:v>22859</c:v>
                </c:pt>
                <c:pt idx="6">
                  <c:v>22859</c:v>
                </c:pt>
                <c:pt idx="7">
                  <c:v>22859</c:v>
                </c:pt>
              </c:numCache>
            </c:numRef>
          </c:val>
          <c:smooth val="0"/>
          <c:extLst>
            <c:ext xmlns:c16="http://schemas.microsoft.com/office/drawing/2014/chart" uri="{C3380CC4-5D6E-409C-BE32-E72D297353CC}">
              <c16:uniqueId val="{00000005-2AEF-485D-AA4C-C44E1F80AC9D}"/>
            </c:ext>
          </c:extLst>
        </c:ser>
        <c:ser>
          <c:idx val="2"/>
          <c:order val="2"/>
          <c:tx>
            <c:strRef>
              <c:f>'ComplHours Scenarios by HS stat'!$E$10</c:f>
              <c:strCache>
                <c:ptCount val="1"/>
                <c:pt idx="0">
                  <c:v>Change by  1.0%</c:v>
                </c:pt>
              </c:strCache>
            </c:strRef>
          </c:tx>
          <c:spPr>
            <a:ln w="28575" cap="rnd">
              <a:solidFill>
                <a:srgbClr val="00B050"/>
              </a:solidFill>
              <a:round/>
            </a:ln>
            <a:effectLst/>
          </c:spPr>
          <c:marker>
            <c:symbol val="circle"/>
            <c:size val="7"/>
            <c:spPr>
              <a:solidFill>
                <a:srgbClr val="00B050"/>
              </a:solidFill>
              <a:ln w="9525">
                <a:solidFill>
                  <a:srgbClr val="00B050"/>
                </a:solidFill>
              </a:ln>
              <a:effectLst/>
            </c:spPr>
          </c:marker>
          <c:dLbls>
            <c:dLbl>
              <c:idx val="5"/>
              <c:spPr>
                <a:solidFill>
                  <a:srgbClr val="00B05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6-2AEF-485D-AA4C-C44E1F80AC9D}"/>
                </c:ext>
              </c:extLst>
            </c:dLbl>
            <c:dLbl>
              <c:idx val="6"/>
              <c:spPr>
                <a:solidFill>
                  <a:srgbClr val="00B05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7-2AEF-485D-AA4C-C44E1F80AC9D}"/>
                </c:ext>
              </c:extLst>
            </c:dLbl>
            <c:dLbl>
              <c:idx val="7"/>
              <c:spPr>
                <a:solidFill>
                  <a:srgbClr val="00B05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8-2AEF-485D-AA4C-C44E1F80AC9D}"/>
                </c:ext>
              </c:extLst>
            </c:dLbl>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tx1">
                        <a:lumMod val="75000"/>
                        <a:lumOff val="25000"/>
                      </a:schemeClr>
                    </a:solidFill>
                    <a:latin typeface="+mn-lt"/>
                    <a:ea typeface="+mn-ea"/>
                    <a:cs typeface="+mn-cs"/>
                  </a:defRPr>
                </a:pPr>
                <a:endParaRPr lang="en-US"/>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'ComplHours Scenarios by HS stat'!$B$11:$B$18</c:f>
              <c:strCache>
                <c:ptCount val="8"/>
                <c:pt idx="0">
                  <c:v>2018-19</c:v>
                </c:pt>
                <c:pt idx="1">
                  <c:v>2019-20</c:v>
                </c:pt>
                <c:pt idx="2">
                  <c:v>2020-21</c:v>
                </c:pt>
                <c:pt idx="3">
                  <c:v>2021-22</c:v>
                </c:pt>
                <c:pt idx="4">
                  <c:v>2022-23</c:v>
                </c:pt>
                <c:pt idx="5">
                  <c:v>2023-24</c:v>
                </c:pt>
                <c:pt idx="6">
                  <c:v>2024-25</c:v>
                </c:pt>
                <c:pt idx="7">
                  <c:v>2025-26</c:v>
                </c:pt>
              </c:strCache>
            </c:strRef>
          </c:cat>
          <c:val>
            <c:numRef>
              <c:f>'ComplHours Scenarios by HS stat'!$E$11:$E$18</c:f>
              <c:numCache>
                <c:formatCode>_(* #,##0_);_(* \(#,##0\);_(* "-"??_);_(@_)</c:formatCode>
                <c:ptCount val="8"/>
                <c:pt idx="0">
                  <c:v>30728</c:v>
                </c:pt>
                <c:pt idx="1">
                  <c:v>29447</c:v>
                </c:pt>
                <c:pt idx="2">
                  <c:v>26117</c:v>
                </c:pt>
                <c:pt idx="3">
                  <c:v>24101</c:v>
                </c:pt>
                <c:pt idx="4">
                  <c:v>22859</c:v>
                </c:pt>
                <c:pt idx="5">
                  <c:v>23087.59</c:v>
                </c:pt>
                <c:pt idx="6">
                  <c:v>23318.465899999999</c:v>
                </c:pt>
                <c:pt idx="7">
                  <c:v>23551.650558999998</c:v>
                </c:pt>
              </c:numCache>
            </c:numRef>
          </c:val>
          <c:smooth val="0"/>
          <c:extLst>
            <c:ext xmlns:c16="http://schemas.microsoft.com/office/drawing/2014/chart" uri="{C3380CC4-5D6E-409C-BE32-E72D297353CC}">
              <c16:uniqueId val="{00000009-2AEF-485D-AA4C-C44E1F80AC9D}"/>
            </c:ext>
          </c:extLst>
        </c:ser>
        <c:dLbls>
          <c:showLegendKey val="0"/>
          <c:showVal val="0"/>
          <c:showCatName val="0"/>
          <c:showSerName val="0"/>
          <c:showPercent val="0"/>
          <c:showBubbleSize val="0"/>
        </c:dLbls>
        <c:marker val="1"/>
        <c:smooth val="0"/>
        <c:axId val="966968320"/>
        <c:axId val="966959320"/>
      </c:lineChart>
      <c:catAx>
        <c:axId val="96696832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66959320"/>
        <c:crosses val="autoZero"/>
        <c:auto val="1"/>
        <c:lblAlgn val="ctr"/>
        <c:lblOffset val="100"/>
        <c:noMultiLvlLbl val="0"/>
      </c:catAx>
      <c:valAx>
        <c:axId val="966959320"/>
        <c:scaling>
          <c:orientation val="minMax"/>
          <c:min val="20000"/>
        </c:scaling>
        <c:delete val="0"/>
        <c:axPos val="l"/>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66968320"/>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2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sz="1400" b="0" i="0" u="none" strike="noStrike" kern="1200" spc="0" baseline="0">
                <a:solidFill>
                  <a:sysClr val="windowText" lastClr="000000">
                    <a:lumMod val="65000"/>
                    <a:lumOff val="35000"/>
                  </a:sysClr>
                </a:solidFill>
              </a:rPr>
              <a:t>HS Student Credit Hours Completed  by Year</a:t>
            </a:r>
            <a:endParaRPr lang="en-US" sz="1800" b="0" i="0" u="none" strike="noStrike" kern="1200" spc="0" baseline="0">
              <a:solidFill>
                <a:sysClr val="windowText" lastClr="000000">
                  <a:lumMod val="65000"/>
                  <a:lumOff val="35000"/>
                </a:sysClr>
              </a:solidFill>
            </a:endParaRPr>
          </a:p>
        </c:rich>
      </c:tx>
      <c:layout>
        <c:manualLayout>
          <c:xMode val="edge"/>
          <c:yMode val="edge"/>
          <c:x val="0.30476417957617835"/>
          <c:y val="2.4353116351967088E-2"/>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'ComplHours Scenarios by HS stat'!$M$10</c:f>
              <c:strCache>
                <c:ptCount val="1"/>
                <c:pt idx="0">
                  <c:v>Change by -1.0%</c:v>
                </c:pt>
              </c:strCache>
            </c:strRef>
          </c:tx>
          <c:spPr>
            <a:ln w="28575" cap="rnd">
              <a:solidFill>
                <a:schemeClr val="accent1"/>
              </a:solidFill>
              <a:round/>
            </a:ln>
            <a:effectLst/>
          </c:spPr>
          <c:marker>
            <c:symbol val="square"/>
            <c:size val="7"/>
            <c:spPr>
              <a:solidFill>
                <a:srgbClr val="3333CC"/>
              </a:solidFill>
              <a:ln w="9525">
                <a:solidFill>
                  <a:srgbClr val="3333CC"/>
                </a:solidFill>
              </a:ln>
              <a:effectLst/>
            </c:spPr>
          </c:marker>
          <c:dLbls>
            <c:dLbl>
              <c:idx val="5"/>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2975-49D3-B52F-539CAA25E900}"/>
                </c:ext>
              </c:extLst>
            </c:dLbl>
            <c:dLbl>
              <c:idx val="6"/>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2975-49D3-B52F-539CAA25E900}"/>
                </c:ext>
              </c:extLst>
            </c:dLbl>
            <c:dLbl>
              <c:idx val="7"/>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2975-49D3-B52F-539CAA25E900}"/>
                </c:ext>
              </c:extLst>
            </c:dLbl>
            <c:spPr>
              <a:solidFill>
                <a:srgbClr val="3333FF"/>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b"/>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'ComplHours Scenarios by HS stat'!$L$11:$L$18</c:f>
              <c:strCache>
                <c:ptCount val="8"/>
                <c:pt idx="0">
                  <c:v>2018-19</c:v>
                </c:pt>
                <c:pt idx="1">
                  <c:v>2019-20</c:v>
                </c:pt>
                <c:pt idx="2">
                  <c:v>2020-21</c:v>
                </c:pt>
                <c:pt idx="3">
                  <c:v>2021-22</c:v>
                </c:pt>
                <c:pt idx="4">
                  <c:v>2022-23</c:v>
                </c:pt>
                <c:pt idx="5">
                  <c:v>2023-24</c:v>
                </c:pt>
                <c:pt idx="6">
                  <c:v>2024-25</c:v>
                </c:pt>
                <c:pt idx="7">
                  <c:v>2025-26</c:v>
                </c:pt>
              </c:strCache>
            </c:strRef>
          </c:cat>
          <c:val>
            <c:numRef>
              <c:f>'ComplHours Scenarios by HS stat'!$M$11:$M$18</c:f>
              <c:numCache>
                <c:formatCode>_(* #,##0_);_(* \(#,##0\);_(* "-"??_);_(@_)</c:formatCode>
                <c:ptCount val="8"/>
                <c:pt idx="0">
                  <c:v>15602</c:v>
                </c:pt>
                <c:pt idx="1">
                  <c:v>16305</c:v>
                </c:pt>
                <c:pt idx="2">
                  <c:v>15305</c:v>
                </c:pt>
                <c:pt idx="3">
                  <c:v>14687</c:v>
                </c:pt>
                <c:pt idx="4">
                  <c:v>13137</c:v>
                </c:pt>
                <c:pt idx="5">
                  <c:v>13005.63</c:v>
                </c:pt>
                <c:pt idx="6">
                  <c:v>12875.573699999999</c:v>
                </c:pt>
                <c:pt idx="7">
                  <c:v>12746.817963</c:v>
                </c:pt>
              </c:numCache>
            </c:numRef>
          </c:val>
          <c:smooth val="0"/>
          <c:extLst>
            <c:ext xmlns:c16="http://schemas.microsoft.com/office/drawing/2014/chart" uri="{C3380CC4-5D6E-409C-BE32-E72D297353CC}">
              <c16:uniqueId val="{00000003-2975-49D3-B52F-539CAA25E900}"/>
            </c:ext>
          </c:extLst>
        </c:ser>
        <c:ser>
          <c:idx val="1"/>
          <c:order val="1"/>
          <c:tx>
            <c:strRef>
              <c:f>'ComplHours Scenarios by HS stat'!$N$10</c:f>
              <c:strCache>
                <c:ptCount val="1"/>
                <c:pt idx="0">
                  <c:v>Change by 0.0%</c:v>
                </c:pt>
              </c:strCache>
            </c:strRef>
          </c:tx>
          <c:spPr>
            <a:ln w="28575" cap="rnd">
              <a:solidFill>
                <a:schemeClr val="accent2"/>
              </a:solidFill>
              <a:round/>
            </a:ln>
            <a:effectLst/>
          </c:spPr>
          <c:marker>
            <c:symbol val="triangle"/>
            <c:size val="8"/>
            <c:spPr>
              <a:solidFill>
                <a:schemeClr val="accent2"/>
              </a:solidFill>
              <a:ln w="9525">
                <a:solidFill>
                  <a:schemeClr val="accent2"/>
                </a:solidFill>
              </a:ln>
              <a:effectLst/>
            </c:spPr>
          </c:marker>
          <c:dLbls>
            <c:dLbl>
              <c:idx val="0"/>
              <c:delete val="1"/>
              <c:extLst>
                <c:ext xmlns:c15="http://schemas.microsoft.com/office/drawing/2012/chart" uri="{CE6537A1-D6FC-4f65-9D91-7224C49458BB}"/>
                <c:ext xmlns:c16="http://schemas.microsoft.com/office/drawing/2014/chart" uri="{C3380CC4-5D6E-409C-BE32-E72D297353CC}">
                  <c16:uniqueId val="{00000004-2975-49D3-B52F-539CAA25E900}"/>
                </c:ext>
              </c:extLst>
            </c:dLbl>
            <c:dLbl>
              <c:idx val="1"/>
              <c:delete val="1"/>
              <c:extLst>
                <c:ext xmlns:c15="http://schemas.microsoft.com/office/drawing/2012/chart" uri="{CE6537A1-D6FC-4f65-9D91-7224C49458BB}"/>
                <c:ext xmlns:c16="http://schemas.microsoft.com/office/drawing/2014/chart" uri="{C3380CC4-5D6E-409C-BE32-E72D297353CC}">
                  <c16:uniqueId val="{00000005-2975-49D3-B52F-539CAA25E900}"/>
                </c:ext>
              </c:extLst>
            </c:dLbl>
            <c:dLbl>
              <c:idx val="2"/>
              <c:delete val="1"/>
              <c:extLst>
                <c:ext xmlns:c15="http://schemas.microsoft.com/office/drawing/2012/chart" uri="{CE6537A1-D6FC-4f65-9D91-7224C49458BB}"/>
                <c:ext xmlns:c16="http://schemas.microsoft.com/office/drawing/2014/chart" uri="{C3380CC4-5D6E-409C-BE32-E72D297353CC}">
                  <c16:uniqueId val="{00000006-2975-49D3-B52F-539CAA25E900}"/>
                </c:ext>
              </c:extLst>
            </c:dLbl>
            <c:dLbl>
              <c:idx val="3"/>
              <c:delete val="1"/>
              <c:extLst>
                <c:ext xmlns:c15="http://schemas.microsoft.com/office/drawing/2012/chart" uri="{CE6537A1-D6FC-4f65-9D91-7224C49458BB}"/>
                <c:ext xmlns:c16="http://schemas.microsoft.com/office/drawing/2014/chart" uri="{C3380CC4-5D6E-409C-BE32-E72D297353CC}">
                  <c16:uniqueId val="{00000007-2975-49D3-B52F-539CAA25E900}"/>
                </c:ext>
              </c:extLst>
            </c:dLbl>
            <c:dLbl>
              <c:idx val="4"/>
              <c:delete val="1"/>
              <c:extLst>
                <c:ext xmlns:c15="http://schemas.microsoft.com/office/drawing/2012/chart" uri="{CE6537A1-D6FC-4f65-9D91-7224C49458BB}"/>
                <c:ext xmlns:c16="http://schemas.microsoft.com/office/drawing/2014/chart" uri="{C3380CC4-5D6E-409C-BE32-E72D297353CC}">
                  <c16:uniqueId val="{00000008-2975-49D3-B52F-539CAA25E900}"/>
                </c:ext>
              </c:extLst>
            </c:dLbl>
            <c:dLbl>
              <c:idx val="5"/>
              <c:delete val="1"/>
              <c:extLst>
                <c:ext xmlns:c15="http://schemas.microsoft.com/office/drawing/2012/chart" uri="{CE6537A1-D6FC-4f65-9D91-7224C49458BB}"/>
                <c:ext xmlns:c16="http://schemas.microsoft.com/office/drawing/2014/chart" uri="{C3380CC4-5D6E-409C-BE32-E72D297353CC}">
                  <c16:uniqueId val="{00000009-2975-49D3-B52F-539CAA25E900}"/>
                </c:ext>
              </c:extLst>
            </c:dLbl>
            <c:dLbl>
              <c:idx val="6"/>
              <c:delete val="1"/>
              <c:extLst>
                <c:ext xmlns:c15="http://schemas.microsoft.com/office/drawing/2012/chart" uri="{CE6537A1-D6FC-4f65-9D91-7224C49458BB}"/>
                <c:ext xmlns:c16="http://schemas.microsoft.com/office/drawing/2014/chart" uri="{C3380CC4-5D6E-409C-BE32-E72D297353CC}">
                  <c16:uniqueId val="{0000000A-2975-49D3-B52F-539CAA25E900}"/>
                </c:ext>
              </c:extLst>
            </c:dLbl>
            <c:spPr>
              <a:solidFill>
                <a:schemeClr val="accent2">
                  <a:lumMod val="40000"/>
                  <a:lumOff val="60000"/>
                </a:schemeClr>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'ComplHours Scenarios by HS stat'!$L$11:$L$18</c:f>
              <c:strCache>
                <c:ptCount val="8"/>
                <c:pt idx="0">
                  <c:v>2018-19</c:v>
                </c:pt>
                <c:pt idx="1">
                  <c:v>2019-20</c:v>
                </c:pt>
                <c:pt idx="2">
                  <c:v>2020-21</c:v>
                </c:pt>
                <c:pt idx="3">
                  <c:v>2021-22</c:v>
                </c:pt>
                <c:pt idx="4">
                  <c:v>2022-23</c:v>
                </c:pt>
                <c:pt idx="5">
                  <c:v>2023-24</c:v>
                </c:pt>
                <c:pt idx="6">
                  <c:v>2024-25</c:v>
                </c:pt>
                <c:pt idx="7">
                  <c:v>2025-26</c:v>
                </c:pt>
              </c:strCache>
            </c:strRef>
          </c:cat>
          <c:val>
            <c:numRef>
              <c:f>'ComplHours Scenarios by HS stat'!$N$11:$N$18</c:f>
              <c:numCache>
                <c:formatCode>_(* #,##0_);_(* \(#,##0\);_(* "-"??_);_(@_)</c:formatCode>
                <c:ptCount val="8"/>
                <c:pt idx="0">
                  <c:v>15602</c:v>
                </c:pt>
                <c:pt idx="1">
                  <c:v>16305</c:v>
                </c:pt>
                <c:pt idx="2">
                  <c:v>15305</c:v>
                </c:pt>
                <c:pt idx="3">
                  <c:v>14687</c:v>
                </c:pt>
                <c:pt idx="4">
                  <c:v>13137</c:v>
                </c:pt>
                <c:pt idx="5">
                  <c:v>13137</c:v>
                </c:pt>
                <c:pt idx="6">
                  <c:v>13137</c:v>
                </c:pt>
                <c:pt idx="7">
                  <c:v>13137</c:v>
                </c:pt>
              </c:numCache>
            </c:numRef>
          </c:val>
          <c:smooth val="0"/>
          <c:extLst>
            <c:ext xmlns:c16="http://schemas.microsoft.com/office/drawing/2014/chart" uri="{C3380CC4-5D6E-409C-BE32-E72D297353CC}">
              <c16:uniqueId val="{0000000B-2975-49D3-B52F-539CAA25E900}"/>
            </c:ext>
          </c:extLst>
        </c:ser>
        <c:ser>
          <c:idx val="2"/>
          <c:order val="2"/>
          <c:tx>
            <c:strRef>
              <c:f>'ComplHours Scenarios by HS stat'!$O$10</c:f>
              <c:strCache>
                <c:ptCount val="1"/>
                <c:pt idx="0">
                  <c:v>Change by  1.0%</c:v>
                </c:pt>
              </c:strCache>
            </c:strRef>
          </c:tx>
          <c:spPr>
            <a:ln w="28575" cap="rnd">
              <a:solidFill>
                <a:srgbClr val="00B050"/>
              </a:solidFill>
              <a:round/>
            </a:ln>
            <a:effectLst/>
          </c:spPr>
          <c:marker>
            <c:symbol val="circle"/>
            <c:size val="7"/>
            <c:spPr>
              <a:solidFill>
                <a:srgbClr val="00B050"/>
              </a:solidFill>
              <a:ln w="9525">
                <a:solidFill>
                  <a:srgbClr val="00B050"/>
                </a:solidFill>
              </a:ln>
              <a:effectLst/>
            </c:spPr>
          </c:marker>
          <c:dLbls>
            <c:dLbl>
              <c:idx val="5"/>
              <c:spPr>
                <a:solidFill>
                  <a:srgbClr val="00B05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C-2975-49D3-B52F-539CAA25E900}"/>
                </c:ext>
              </c:extLst>
            </c:dLbl>
            <c:dLbl>
              <c:idx val="6"/>
              <c:spPr>
                <a:solidFill>
                  <a:srgbClr val="00B05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D-2975-49D3-B52F-539CAA25E900}"/>
                </c:ext>
              </c:extLst>
            </c:dLbl>
            <c:dLbl>
              <c:idx val="7"/>
              <c:spPr>
                <a:solidFill>
                  <a:srgbClr val="00B05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E-2975-49D3-B52F-539CAA25E900}"/>
                </c:ext>
              </c:extLst>
            </c:dLbl>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tx1">
                        <a:lumMod val="75000"/>
                        <a:lumOff val="25000"/>
                      </a:schemeClr>
                    </a:solidFill>
                    <a:latin typeface="+mn-lt"/>
                    <a:ea typeface="+mn-ea"/>
                    <a:cs typeface="+mn-cs"/>
                  </a:defRPr>
                </a:pPr>
                <a:endParaRPr lang="en-US"/>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'ComplHours Scenarios by HS stat'!$L$11:$L$18</c:f>
              <c:strCache>
                <c:ptCount val="8"/>
                <c:pt idx="0">
                  <c:v>2018-19</c:v>
                </c:pt>
                <c:pt idx="1">
                  <c:v>2019-20</c:v>
                </c:pt>
                <c:pt idx="2">
                  <c:v>2020-21</c:v>
                </c:pt>
                <c:pt idx="3">
                  <c:v>2021-22</c:v>
                </c:pt>
                <c:pt idx="4">
                  <c:v>2022-23</c:v>
                </c:pt>
                <c:pt idx="5">
                  <c:v>2023-24</c:v>
                </c:pt>
                <c:pt idx="6">
                  <c:v>2024-25</c:v>
                </c:pt>
                <c:pt idx="7">
                  <c:v>2025-26</c:v>
                </c:pt>
              </c:strCache>
            </c:strRef>
          </c:cat>
          <c:val>
            <c:numRef>
              <c:f>'ComplHours Scenarios by HS stat'!$O$11:$O$18</c:f>
              <c:numCache>
                <c:formatCode>_(* #,##0_);_(* \(#,##0\);_(* "-"??_);_(@_)</c:formatCode>
                <c:ptCount val="8"/>
                <c:pt idx="0">
                  <c:v>15602</c:v>
                </c:pt>
                <c:pt idx="1">
                  <c:v>16305</c:v>
                </c:pt>
                <c:pt idx="2">
                  <c:v>15305</c:v>
                </c:pt>
                <c:pt idx="3">
                  <c:v>14687</c:v>
                </c:pt>
                <c:pt idx="4">
                  <c:v>13137</c:v>
                </c:pt>
                <c:pt idx="5">
                  <c:v>13268.37</c:v>
                </c:pt>
                <c:pt idx="6">
                  <c:v>13401.0537</c:v>
                </c:pt>
                <c:pt idx="7">
                  <c:v>13535.064237000001</c:v>
                </c:pt>
              </c:numCache>
            </c:numRef>
          </c:val>
          <c:smooth val="0"/>
          <c:extLst>
            <c:ext xmlns:c16="http://schemas.microsoft.com/office/drawing/2014/chart" uri="{C3380CC4-5D6E-409C-BE32-E72D297353CC}">
              <c16:uniqueId val="{0000000F-2975-49D3-B52F-539CAA25E900}"/>
            </c:ext>
          </c:extLst>
        </c:ser>
        <c:dLbls>
          <c:showLegendKey val="0"/>
          <c:showVal val="0"/>
          <c:showCatName val="0"/>
          <c:showSerName val="0"/>
          <c:showPercent val="0"/>
          <c:showBubbleSize val="0"/>
        </c:dLbls>
        <c:marker val="1"/>
        <c:smooth val="0"/>
        <c:axId val="966968320"/>
        <c:axId val="966959320"/>
      </c:lineChart>
      <c:catAx>
        <c:axId val="96696832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66959320"/>
        <c:crosses val="autoZero"/>
        <c:auto val="1"/>
        <c:lblAlgn val="ctr"/>
        <c:lblOffset val="100"/>
        <c:noMultiLvlLbl val="0"/>
      </c:catAx>
      <c:valAx>
        <c:axId val="966959320"/>
        <c:scaling>
          <c:orientation val="minMax"/>
          <c:min val="8000"/>
        </c:scaling>
        <c:delete val="0"/>
        <c:axPos val="l"/>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66968320"/>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orientation="portrait"/>
  </c:printSettings>
</c:chartSpace>
</file>

<file path=xl/charts/chart2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sz="1400" b="0" i="0" u="none" strike="noStrike" kern="1200" spc="0" baseline="0">
                <a:solidFill>
                  <a:sysClr val="windowText" lastClr="000000">
                    <a:lumMod val="65000"/>
                    <a:lumOff val="35000"/>
                  </a:sysClr>
                </a:solidFill>
              </a:rPr>
              <a:t>Total Student Credit Hours Completed by Year</a:t>
            </a:r>
            <a:endParaRPr lang="en-US" sz="1800" b="0" i="0" u="none" strike="noStrike" kern="1200" spc="0" baseline="0">
              <a:solidFill>
                <a:sysClr val="windowText" lastClr="000000">
                  <a:lumMod val="65000"/>
                  <a:lumOff val="35000"/>
                </a:sysClr>
              </a:solidFill>
            </a:endParaRPr>
          </a:p>
        </c:rich>
      </c:tx>
      <c:layout>
        <c:manualLayout>
          <c:xMode val="edge"/>
          <c:yMode val="edge"/>
          <c:x val="0.30476417957617835"/>
          <c:y val="2.4353116351967088E-2"/>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'ComplHours Scenarios by HS stat'!$X$10</c:f>
              <c:strCache>
                <c:ptCount val="1"/>
                <c:pt idx="0">
                  <c:v>Low Estimates</c:v>
                </c:pt>
              </c:strCache>
            </c:strRef>
          </c:tx>
          <c:spPr>
            <a:ln w="28575" cap="rnd">
              <a:solidFill>
                <a:schemeClr val="accent1"/>
              </a:solidFill>
              <a:round/>
            </a:ln>
            <a:effectLst/>
          </c:spPr>
          <c:marker>
            <c:symbol val="square"/>
            <c:size val="7"/>
            <c:spPr>
              <a:solidFill>
                <a:srgbClr val="3333CC"/>
              </a:solidFill>
              <a:ln w="9525">
                <a:solidFill>
                  <a:srgbClr val="3333CC"/>
                </a:solidFill>
              </a:ln>
              <a:effectLst/>
            </c:spPr>
          </c:marker>
          <c:dLbls>
            <c:dLbl>
              <c:idx val="5"/>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C487-476E-9421-6361293B2A07}"/>
                </c:ext>
              </c:extLst>
            </c:dLbl>
            <c:dLbl>
              <c:idx val="6"/>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C487-476E-9421-6361293B2A07}"/>
                </c:ext>
              </c:extLst>
            </c:dLbl>
            <c:dLbl>
              <c:idx val="7"/>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C487-476E-9421-6361293B2A07}"/>
                </c:ext>
              </c:extLst>
            </c:dLbl>
            <c:spPr>
              <a:solidFill>
                <a:srgbClr val="3333FF"/>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b"/>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'ComplHours Scenarios by HS stat'!$W$11:$W$18</c:f>
              <c:strCache>
                <c:ptCount val="8"/>
                <c:pt idx="0">
                  <c:v>2018-19</c:v>
                </c:pt>
                <c:pt idx="1">
                  <c:v>2019-20</c:v>
                </c:pt>
                <c:pt idx="2">
                  <c:v>2020-21</c:v>
                </c:pt>
                <c:pt idx="3">
                  <c:v>2021-22</c:v>
                </c:pt>
                <c:pt idx="4">
                  <c:v>2022-23</c:v>
                </c:pt>
                <c:pt idx="5">
                  <c:v>2023-24</c:v>
                </c:pt>
                <c:pt idx="6">
                  <c:v>2024-25</c:v>
                </c:pt>
                <c:pt idx="7">
                  <c:v>2025-26</c:v>
                </c:pt>
              </c:strCache>
            </c:strRef>
          </c:cat>
          <c:val>
            <c:numRef>
              <c:f>'ComplHours Scenarios by HS stat'!$X$11:$X$18</c:f>
              <c:numCache>
                <c:formatCode>_(* #,##0_);_(* \(#,##0\);_(* "-"??_);_(@_)</c:formatCode>
                <c:ptCount val="8"/>
                <c:pt idx="0">
                  <c:v>46330</c:v>
                </c:pt>
                <c:pt idx="1">
                  <c:v>45752</c:v>
                </c:pt>
                <c:pt idx="2">
                  <c:v>41422</c:v>
                </c:pt>
                <c:pt idx="3">
                  <c:v>38788</c:v>
                </c:pt>
                <c:pt idx="4">
                  <c:v>35996</c:v>
                </c:pt>
                <c:pt idx="5">
                  <c:v>35636.04</c:v>
                </c:pt>
                <c:pt idx="6">
                  <c:v>35279.679599999996</c:v>
                </c:pt>
                <c:pt idx="7">
                  <c:v>34926.882804000001</c:v>
                </c:pt>
              </c:numCache>
            </c:numRef>
          </c:val>
          <c:smooth val="0"/>
          <c:extLst>
            <c:ext xmlns:c16="http://schemas.microsoft.com/office/drawing/2014/chart" uri="{C3380CC4-5D6E-409C-BE32-E72D297353CC}">
              <c16:uniqueId val="{00000003-C487-476E-9421-6361293B2A07}"/>
            </c:ext>
          </c:extLst>
        </c:ser>
        <c:ser>
          <c:idx val="1"/>
          <c:order val="1"/>
          <c:tx>
            <c:strRef>
              <c:f>'ComplHours Scenarios by HS stat'!$Y$10</c:f>
              <c:strCache>
                <c:ptCount val="1"/>
                <c:pt idx="0">
                  <c:v>Middle Estimates</c:v>
                </c:pt>
              </c:strCache>
            </c:strRef>
          </c:tx>
          <c:spPr>
            <a:ln w="28575" cap="rnd">
              <a:solidFill>
                <a:schemeClr val="accent2"/>
              </a:solidFill>
              <a:round/>
            </a:ln>
            <a:effectLst/>
          </c:spPr>
          <c:marker>
            <c:symbol val="triangle"/>
            <c:size val="8"/>
            <c:spPr>
              <a:solidFill>
                <a:schemeClr val="accent2"/>
              </a:solidFill>
              <a:ln w="9525">
                <a:solidFill>
                  <a:schemeClr val="accent2"/>
                </a:solidFill>
              </a:ln>
              <a:effectLst/>
            </c:spPr>
          </c:marker>
          <c:dLbls>
            <c:dLbl>
              <c:idx val="7"/>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C487-476E-9421-6361293B2A07}"/>
                </c:ext>
              </c:extLst>
            </c:dLbl>
            <c:spPr>
              <a:solidFill>
                <a:schemeClr val="accent2">
                  <a:lumMod val="40000"/>
                  <a:lumOff val="60000"/>
                </a:schemeClr>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'ComplHours Scenarios by HS stat'!$W$11:$W$18</c:f>
              <c:strCache>
                <c:ptCount val="8"/>
                <c:pt idx="0">
                  <c:v>2018-19</c:v>
                </c:pt>
                <c:pt idx="1">
                  <c:v>2019-20</c:v>
                </c:pt>
                <c:pt idx="2">
                  <c:v>2020-21</c:v>
                </c:pt>
                <c:pt idx="3">
                  <c:v>2021-22</c:v>
                </c:pt>
                <c:pt idx="4">
                  <c:v>2022-23</c:v>
                </c:pt>
                <c:pt idx="5">
                  <c:v>2023-24</c:v>
                </c:pt>
                <c:pt idx="6">
                  <c:v>2024-25</c:v>
                </c:pt>
                <c:pt idx="7">
                  <c:v>2025-26</c:v>
                </c:pt>
              </c:strCache>
            </c:strRef>
          </c:cat>
          <c:val>
            <c:numRef>
              <c:f>'ComplHours Scenarios by HS stat'!$Y$11:$Y$18</c:f>
              <c:numCache>
                <c:formatCode>_(* #,##0_);_(* \(#,##0\);_(* "-"??_);_(@_)</c:formatCode>
                <c:ptCount val="8"/>
                <c:pt idx="0">
                  <c:v>46330</c:v>
                </c:pt>
                <c:pt idx="1">
                  <c:v>45752</c:v>
                </c:pt>
                <c:pt idx="2">
                  <c:v>41422</c:v>
                </c:pt>
                <c:pt idx="3">
                  <c:v>38788</c:v>
                </c:pt>
                <c:pt idx="4">
                  <c:v>35996</c:v>
                </c:pt>
                <c:pt idx="5">
                  <c:v>35996</c:v>
                </c:pt>
                <c:pt idx="6">
                  <c:v>35996</c:v>
                </c:pt>
                <c:pt idx="7">
                  <c:v>35996</c:v>
                </c:pt>
              </c:numCache>
            </c:numRef>
          </c:val>
          <c:smooth val="0"/>
          <c:extLst>
            <c:ext xmlns:c16="http://schemas.microsoft.com/office/drawing/2014/chart" uri="{C3380CC4-5D6E-409C-BE32-E72D297353CC}">
              <c16:uniqueId val="{00000005-C487-476E-9421-6361293B2A07}"/>
            </c:ext>
          </c:extLst>
        </c:ser>
        <c:ser>
          <c:idx val="2"/>
          <c:order val="2"/>
          <c:tx>
            <c:strRef>
              <c:f>'ComplHours Scenarios by HS stat'!$Z$10</c:f>
              <c:strCache>
                <c:ptCount val="1"/>
                <c:pt idx="0">
                  <c:v>High Estimates</c:v>
                </c:pt>
              </c:strCache>
            </c:strRef>
          </c:tx>
          <c:spPr>
            <a:ln w="28575" cap="rnd">
              <a:solidFill>
                <a:srgbClr val="00B050"/>
              </a:solidFill>
              <a:round/>
            </a:ln>
            <a:effectLst/>
          </c:spPr>
          <c:marker>
            <c:symbol val="circle"/>
            <c:size val="7"/>
            <c:spPr>
              <a:solidFill>
                <a:srgbClr val="00B050"/>
              </a:solidFill>
              <a:ln w="9525">
                <a:solidFill>
                  <a:srgbClr val="00B050"/>
                </a:solidFill>
              </a:ln>
              <a:effectLst/>
            </c:spPr>
          </c:marker>
          <c:dLbls>
            <c:dLbl>
              <c:idx val="5"/>
              <c:spPr>
                <a:solidFill>
                  <a:srgbClr val="00B05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6-C487-476E-9421-6361293B2A07}"/>
                </c:ext>
              </c:extLst>
            </c:dLbl>
            <c:dLbl>
              <c:idx val="6"/>
              <c:spPr>
                <a:solidFill>
                  <a:srgbClr val="00B05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7-C487-476E-9421-6361293B2A07}"/>
                </c:ext>
              </c:extLst>
            </c:dLbl>
            <c:dLbl>
              <c:idx val="7"/>
              <c:spPr>
                <a:solidFill>
                  <a:srgbClr val="00B05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8-C487-476E-9421-6361293B2A07}"/>
                </c:ext>
              </c:extLst>
            </c:dLbl>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tx1">
                        <a:lumMod val="75000"/>
                        <a:lumOff val="25000"/>
                      </a:schemeClr>
                    </a:solidFill>
                    <a:latin typeface="+mn-lt"/>
                    <a:ea typeface="+mn-ea"/>
                    <a:cs typeface="+mn-cs"/>
                  </a:defRPr>
                </a:pPr>
                <a:endParaRPr lang="en-US"/>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'ComplHours Scenarios by HS stat'!$W$11:$W$18</c:f>
              <c:strCache>
                <c:ptCount val="8"/>
                <c:pt idx="0">
                  <c:v>2018-19</c:v>
                </c:pt>
                <c:pt idx="1">
                  <c:v>2019-20</c:v>
                </c:pt>
                <c:pt idx="2">
                  <c:v>2020-21</c:v>
                </c:pt>
                <c:pt idx="3">
                  <c:v>2021-22</c:v>
                </c:pt>
                <c:pt idx="4">
                  <c:v>2022-23</c:v>
                </c:pt>
                <c:pt idx="5">
                  <c:v>2023-24</c:v>
                </c:pt>
                <c:pt idx="6">
                  <c:v>2024-25</c:v>
                </c:pt>
                <c:pt idx="7">
                  <c:v>2025-26</c:v>
                </c:pt>
              </c:strCache>
            </c:strRef>
          </c:cat>
          <c:val>
            <c:numRef>
              <c:f>'ComplHours Scenarios by HS stat'!$Z$11:$Z$18</c:f>
              <c:numCache>
                <c:formatCode>_(* #,##0_);_(* \(#,##0\);_(* "-"??_);_(@_)</c:formatCode>
                <c:ptCount val="8"/>
                <c:pt idx="0">
                  <c:v>46330</c:v>
                </c:pt>
                <c:pt idx="1">
                  <c:v>45752</c:v>
                </c:pt>
                <c:pt idx="2">
                  <c:v>41422</c:v>
                </c:pt>
                <c:pt idx="3">
                  <c:v>38788</c:v>
                </c:pt>
                <c:pt idx="4">
                  <c:v>35996</c:v>
                </c:pt>
                <c:pt idx="5">
                  <c:v>36355.96</c:v>
                </c:pt>
                <c:pt idx="6">
                  <c:v>36719.5196</c:v>
                </c:pt>
                <c:pt idx="7">
                  <c:v>37086.714796</c:v>
                </c:pt>
              </c:numCache>
            </c:numRef>
          </c:val>
          <c:smooth val="0"/>
          <c:extLst>
            <c:ext xmlns:c16="http://schemas.microsoft.com/office/drawing/2014/chart" uri="{C3380CC4-5D6E-409C-BE32-E72D297353CC}">
              <c16:uniqueId val="{00000009-C487-476E-9421-6361293B2A07}"/>
            </c:ext>
          </c:extLst>
        </c:ser>
        <c:dLbls>
          <c:showLegendKey val="0"/>
          <c:showVal val="0"/>
          <c:showCatName val="0"/>
          <c:showSerName val="0"/>
          <c:showPercent val="0"/>
          <c:showBubbleSize val="0"/>
        </c:dLbls>
        <c:marker val="1"/>
        <c:smooth val="0"/>
        <c:axId val="966968320"/>
        <c:axId val="966959320"/>
      </c:lineChart>
      <c:catAx>
        <c:axId val="96696832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66959320"/>
        <c:crosses val="autoZero"/>
        <c:auto val="1"/>
        <c:lblAlgn val="ctr"/>
        <c:lblOffset val="100"/>
        <c:noMultiLvlLbl val="0"/>
      </c:catAx>
      <c:valAx>
        <c:axId val="966959320"/>
        <c:scaling>
          <c:orientation val="minMax"/>
          <c:min val="30000"/>
        </c:scaling>
        <c:delete val="0"/>
        <c:axPos val="l"/>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66968320"/>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orientation="portrait"/>
  </c:printSettings>
</c:chartSpace>
</file>

<file path=xl/charts/chart2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sz="1400" b="0" i="0" u="none" strike="noStrike" kern="1200" spc="0" baseline="0">
                <a:solidFill>
                  <a:sysClr val="windowText" lastClr="000000">
                    <a:lumMod val="65000"/>
                    <a:lumOff val="35000"/>
                  </a:sysClr>
                </a:solidFill>
              </a:rPr>
              <a:t>Minoritised Student Credit Hours Completed by Year</a:t>
            </a:r>
            <a:endParaRPr lang="en-US" sz="1800"/>
          </a:p>
        </c:rich>
      </c:tx>
      <c:layout>
        <c:manualLayout>
          <c:xMode val="edge"/>
          <c:yMode val="edge"/>
          <c:x val="0.18531273996654476"/>
          <c:y val="1.635715961732474E-2"/>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'ComplHours Scen-Minoritised'!$C$10</c:f>
              <c:strCache>
                <c:ptCount val="1"/>
                <c:pt idx="0">
                  <c:v>Change by -1.0%</c:v>
                </c:pt>
              </c:strCache>
            </c:strRef>
          </c:tx>
          <c:spPr>
            <a:ln w="28575" cap="rnd">
              <a:solidFill>
                <a:schemeClr val="accent1"/>
              </a:solidFill>
              <a:round/>
            </a:ln>
            <a:effectLst/>
          </c:spPr>
          <c:marker>
            <c:symbol val="square"/>
            <c:size val="7"/>
            <c:spPr>
              <a:solidFill>
                <a:srgbClr val="3333CC"/>
              </a:solidFill>
              <a:ln w="9525">
                <a:solidFill>
                  <a:srgbClr val="3333CC"/>
                </a:solidFill>
              </a:ln>
              <a:effectLst/>
            </c:spPr>
          </c:marker>
          <c:dLbls>
            <c:dLbl>
              <c:idx val="5"/>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7260-43FB-A171-B0A808C7E020}"/>
                </c:ext>
              </c:extLst>
            </c:dLbl>
            <c:dLbl>
              <c:idx val="6"/>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7260-43FB-A171-B0A808C7E020}"/>
                </c:ext>
              </c:extLst>
            </c:dLbl>
            <c:dLbl>
              <c:idx val="7"/>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7260-43FB-A171-B0A808C7E020}"/>
                </c:ext>
              </c:extLst>
            </c:dLbl>
            <c:spPr>
              <a:solidFill>
                <a:srgbClr val="3333FF"/>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b"/>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'ComplHours Scen-Minoritised'!$B$11:$B$18</c:f>
              <c:strCache>
                <c:ptCount val="8"/>
                <c:pt idx="0">
                  <c:v>2018-19</c:v>
                </c:pt>
                <c:pt idx="1">
                  <c:v>2019-20</c:v>
                </c:pt>
                <c:pt idx="2">
                  <c:v>2020-21</c:v>
                </c:pt>
                <c:pt idx="3">
                  <c:v>2021-22</c:v>
                </c:pt>
                <c:pt idx="4">
                  <c:v>2022-23</c:v>
                </c:pt>
                <c:pt idx="5">
                  <c:v>2023-24</c:v>
                </c:pt>
                <c:pt idx="6">
                  <c:v>2024-25</c:v>
                </c:pt>
                <c:pt idx="7">
                  <c:v>2025-26</c:v>
                </c:pt>
              </c:strCache>
            </c:strRef>
          </c:cat>
          <c:val>
            <c:numRef>
              <c:f>'ComplHours Scen-Minoritised'!$C$11:$C$18</c:f>
              <c:numCache>
                <c:formatCode>_(* #,##0_);_(* \(#,##0\);_(* "-"??_);_(@_)</c:formatCode>
                <c:ptCount val="8"/>
                <c:pt idx="0">
                  <c:v>4191</c:v>
                </c:pt>
                <c:pt idx="1">
                  <c:v>3900</c:v>
                </c:pt>
                <c:pt idx="2">
                  <c:v>3217</c:v>
                </c:pt>
                <c:pt idx="3">
                  <c:v>3419</c:v>
                </c:pt>
                <c:pt idx="4">
                  <c:v>3927</c:v>
                </c:pt>
                <c:pt idx="5">
                  <c:v>3887.73</c:v>
                </c:pt>
                <c:pt idx="6">
                  <c:v>3848.8526999999999</c:v>
                </c:pt>
                <c:pt idx="7">
                  <c:v>3810.3641729999999</c:v>
                </c:pt>
              </c:numCache>
            </c:numRef>
          </c:val>
          <c:smooth val="0"/>
          <c:extLst>
            <c:ext xmlns:c16="http://schemas.microsoft.com/office/drawing/2014/chart" uri="{C3380CC4-5D6E-409C-BE32-E72D297353CC}">
              <c16:uniqueId val="{00000003-7260-43FB-A171-B0A808C7E020}"/>
            </c:ext>
          </c:extLst>
        </c:ser>
        <c:ser>
          <c:idx val="1"/>
          <c:order val="1"/>
          <c:tx>
            <c:strRef>
              <c:f>'ComplHours Scen-Minoritised'!$D$10</c:f>
              <c:strCache>
                <c:ptCount val="1"/>
                <c:pt idx="0">
                  <c:v>Change by 0.0%</c:v>
                </c:pt>
              </c:strCache>
            </c:strRef>
          </c:tx>
          <c:spPr>
            <a:ln w="28575" cap="rnd">
              <a:solidFill>
                <a:schemeClr val="accent2"/>
              </a:solidFill>
              <a:round/>
            </a:ln>
            <a:effectLst/>
          </c:spPr>
          <c:marker>
            <c:symbol val="triangle"/>
            <c:size val="8"/>
            <c:spPr>
              <a:solidFill>
                <a:schemeClr val="accent2"/>
              </a:solidFill>
              <a:ln w="9525">
                <a:solidFill>
                  <a:schemeClr val="accent2"/>
                </a:solidFill>
              </a:ln>
              <a:effectLst/>
            </c:spPr>
          </c:marker>
          <c:dLbls>
            <c:dLbl>
              <c:idx val="7"/>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7260-43FB-A171-B0A808C7E020}"/>
                </c:ext>
              </c:extLst>
            </c:dLbl>
            <c:spPr>
              <a:solidFill>
                <a:srgbClr val="F8CBAD"/>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'ComplHours Scen-Minoritised'!$B$11:$B$18</c:f>
              <c:strCache>
                <c:ptCount val="8"/>
                <c:pt idx="0">
                  <c:v>2018-19</c:v>
                </c:pt>
                <c:pt idx="1">
                  <c:v>2019-20</c:v>
                </c:pt>
                <c:pt idx="2">
                  <c:v>2020-21</c:v>
                </c:pt>
                <c:pt idx="3">
                  <c:v>2021-22</c:v>
                </c:pt>
                <c:pt idx="4">
                  <c:v>2022-23</c:v>
                </c:pt>
                <c:pt idx="5">
                  <c:v>2023-24</c:v>
                </c:pt>
                <c:pt idx="6">
                  <c:v>2024-25</c:v>
                </c:pt>
                <c:pt idx="7">
                  <c:v>2025-26</c:v>
                </c:pt>
              </c:strCache>
            </c:strRef>
          </c:cat>
          <c:val>
            <c:numRef>
              <c:f>'ComplHours Scen-Minoritised'!$D$11:$D$18</c:f>
              <c:numCache>
                <c:formatCode>_(* #,##0_);_(* \(#,##0\);_(* "-"??_);_(@_)</c:formatCode>
                <c:ptCount val="8"/>
                <c:pt idx="0">
                  <c:v>4191</c:v>
                </c:pt>
                <c:pt idx="1">
                  <c:v>3900</c:v>
                </c:pt>
                <c:pt idx="2">
                  <c:v>3217</c:v>
                </c:pt>
                <c:pt idx="3">
                  <c:v>3419</c:v>
                </c:pt>
                <c:pt idx="4">
                  <c:v>3927</c:v>
                </c:pt>
                <c:pt idx="5">
                  <c:v>3927</c:v>
                </c:pt>
                <c:pt idx="6">
                  <c:v>3927</c:v>
                </c:pt>
                <c:pt idx="7">
                  <c:v>3927</c:v>
                </c:pt>
              </c:numCache>
            </c:numRef>
          </c:val>
          <c:smooth val="0"/>
          <c:extLst>
            <c:ext xmlns:c16="http://schemas.microsoft.com/office/drawing/2014/chart" uri="{C3380CC4-5D6E-409C-BE32-E72D297353CC}">
              <c16:uniqueId val="{00000005-7260-43FB-A171-B0A808C7E020}"/>
            </c:ext>
          </c:extLst>
        </c:ser>
        <c:ser>
          <c:idx val="2"/>
          <c:order val="2"/>
          <c:tx>
            <c:strRef>
              <c:f>'ComplHours Scen-Minoritised'!$E$10</c:f>
              <c:strCache>
                <c:ptCount val="1"/>
                <c:pt idx="0">
                  <c:v>Change by  1.0%</c:v>
                </c:pt>
              </c:strCache>
            </c:strRef>
          </c:tx>
          <c:spPr>
            <a:ln w="28575" cap="rnd">
              <a:solidFill>
                <a:srgbClr val="00B050"/>
              </a:solidFill>
              <a:round/>
            </a:ln>
            <a:effectLst/>
          </c:spPr>
          <c:marker>
            <c:symbol val="circle"/>
            <c:size val="7"/>
            <c:spPr>
              <a:solidFill>
                <a:srgbClr val="00B050"/>
              </a:solidFill>
              <a:ln w="9525">
                <a:solidFill>
                  <a:srgbClr val="00B050"/>
                </a:solidFill>
              </a:ln>
              <a:effectLst/>
            </c:spPr>
          </c:marker>
          <c:dLbls>
            <c:dLbl>
              <c:idx val="5"/>
              <c:spPr>
                <a:solidFill>
                  <a:srgbClr val="00B05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6-7260-43FB-A171-B0A808C7E020}"/>
                </c:ext>
              </c:extLst>
            </c:dLbl>
            <c:dLbl>
              <c:idx val="6"/>
              <c:spPr>
                <a:solidFill>
                  <a:srgbClr val="00B05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7-7260-43FB-A171-B0A808C7E020}"/>
                </c:ext>
              </c:extLst>
            </c:dLbl>
            <c:dLbl>
              <c:idx val="7"/>
              <c:spPr>
                <a:solidFill>
                  <a:srgbClr val="00B05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8-7260-43FB-A171-B0A808C7E020}"/>
                </c:ext>
              </c:extLst>
            </c:dLbl>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tx1">
                        <a:lumMod val="75000"/>
                        <a:lumOff val="25000"/>
                      </a:schemeClr>
                    </a:solidFill>
                    <a:latin typeface="+mn-lt"/>
                    <a:ea typeface="+mn-ea"/>
                    <a:cs typeface="+mn-cs"/>
                  </a:defRPr>
                </a:pPr>
                <a:endParaRPr lang="en-US"/>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'ComplHours Scen-Minoritised'!$B$11:$B$18</c:f>
              <c:strCache>
                <c:ptCount val="8"/>
                <c:pt idx="0">
                  <c:v>2018-19</c:v>
                </c:pt>
                <c:pt idx="1">
                  <c:v>2019-20</c:v>
                </c:pt>
                <c:pt idx="2">
                  <c:v>2020-21</c:v>
                </c:pt>
                <c:pt idx="3">
                  <c:v>2021-22</c:v>
                </c:pt>
                <c:pt idx="4">
                  <c:v>2022-23</c:v>
                </c:pt>
                <c:pt idx="5">
                  <c:v>2023-24</c:v>
                </c:pt>
                <c:pt idx="6">
                  <c:v>2024-25</c:v>
                </c:pt>
                <c:pt idx="7">
                  <c:v>2025-26</c:v>
                </c:pt>
              </c:strCache>
            </c:strRef>
          </c:cat>
          <c:val>
            <c:numRef>
              <c:f>'ComplHours Scen-Minoritised'!$E$11:$E$18</c:f>
              <c:numCache>
                <c:formatCode>_(* #,##0_);_(* \(#,##0\);_(* "-"??_);_(@_)</c:formatCode>
                <c:ptCount val="8"/>
                <c:pt idx="0">
                  <c:v>4191</c:v>
                </c:pt>
                <c:pt idx="1">
                  <c:v>3900</c:v>
                </c:pt>
                <c:pt idx="2">
                  <c:v>3217</c:v>
                </c:pt>
                <c:pt idx="3">
                  <c:v>3419</c:v>
                </c:pt>
                <c:pt idx="4">
                  <c:v>3927</c:v>
                </c:pt>
                <c:pt idx="5">
                  <c:v>3966.27</c:v>
                </c:pt>
                <c:pt idx="6">
                  <c:v>4005.9326999999998</c:v>
                </c:pt>
                <c:pt idx="7">
                  <c:v>4045.9920269999998</c:v>
                </c:pt>
              </c:numCache>
            </c:numRef>
          </c:val>
          <c:smooth val="0"/>
          <c:extLst>
            <c:ext xmlns:c16="http://schemas.microsoft.com/office/drawing/2014/chart" uri="{C3380CC4-5D6E-409C-BE32-E72D297353CC}">
              <c16:uniqueId val="{00000009-7260-43FB-A171-B0A808C7E020}"/>
            </c:ext>
          </c:extLst>
        </c:ser>
        <c:dLbls>
          <c:showLegendKey val="0"/>
          <c:showVal val="0"/>
          <c:showCatName val="0"/>
          <c:showSerName val="0"/>
          <c:showPercent val="0"/>
          <c:showBubbleSize val="0"/>
        </c:dLbls>
        <c:marker val="1"/>
        <c:smooth val="0"/>
        <c:axId val="966968320"/>
        <c:axId val="966959320"/>
      </c:lineChart>
      <c:catAx>
        <c:axId val="96696832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66959320"/>
        <c:crosses val="autoZero"/>
        <c:auto val="1"/>
        <c:lblAlgn val="ctr"/>
        <c:lblOffset val="100"/>
        <c:noMultiLvlLbl val="0"/>
      </c:catAx>
      <c:valAx>
        <c:axId val="966959320"/>
        <c:scaling>
          <c:orientation val="minMax"/>
          <c:max val="5000"/>
          <c:min val="2000"/>
        </c:scaling>
        <c:delete val="0"/>
        <c:axPos val="l"/>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66968320"/>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2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sz="1400" b="0" i="0" u="none" strike="noStrike" kern="1200" spc="0" baseline="0">
                <a:solidFill>
                  <a:sysClr val="windowText" lastClr="000000">
                    <a:lumMod val="65000"/>
                    <a:lumOff val="35000"/>
                  </a:sysClr>
                </a:solidFill>
              </a:rPr>
              <a:t>Non-Minoritised Student Credit Hours Completed  by Year</a:t>
            </a:r>
            <a:endParaRPr lang="en-US" sz="1800" b="0" i="0" u="none" strike="noStrike" kern="1200" spc="0" baseline="0">
              <a:solidFill>
                <a:sysClr val="windowText" lastClr="000000">
                  <a:lumMod val="65000"/>
                  <a:lumOff val="35000"/>
                </a:sysClr>
              </a:solidFill>
            </a:endParaRPr>
          </a:p>
        </c:rich>
      </c:tx>
      <c:layout>
        <c:manualLayout>
          <c:xMode val="edge"/>
          <c:yMode val="edge"/>
          <c:x val="9.4308107319918344E-2"/>
          <c:y val="1.4962944017148668E-2"/>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'ComplHours Scen-Minoritised'!$M$10</c:f>
              <c:strCache>
                <c:ptCount val="1"/>
                <c:pt idx="0">
                  <c:v>Change by -1.0%</c:v>
                </c:pt>
              </c:strCache>
            </c:strRef>
          </c:tx>
          <c:spPr>
            <a:ln w="28575" cap="rnd">
              <a:solidFill>
                <a:schemeClr val="accent1"/>
              </a:solidFill>
              <a:round/>
            </a:ln>
            <a:effectLst/>
          </c:spPr>
          <c:marker>
            <c:symbol val="square"/>
            <c:size val="7"/>
            <c:spPr>
              <a:solidFill>
                <a:srgbClr val="3333CC"/>
              </a:solidFill>
              <a:ln w="9525">
                <a:solidFill>
                  <a:srgbClr val="3333CC"/>
                </a:solidFill>
              </a:ln>
              <a:effectLst/>
            </c:spPr>
          </c:marker>
          <c:dLbls>
            <c:dLbl>
              <c:idx val="5"/>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7C16-4325-A53E-AD27EB4C3054}"/>
                </c:ext>
              </c:extLst>
            </c:dLbl>
            <c:dLbl>
              <c:idx val="6"/>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7C16-4325-A53E-AD27EB4C3054}"/>
                </c:ext>
              </c:extLst>
            </c:dLbl>
            <c:dLbl>
              <c:idx val="7"/>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7C16-4325-A53E-AD27EB4C3054}"/>
                </c:ext>
              </c:extLst>
            </c:dLbl>
            <c:spPr>
              <a:solidFill>
                <a:srgbClr val="3333FF"/>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b"/>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'ComplHours Scen-Minoritised'!$L$11:$L$18</c:f>
              <c:strCache>
                <c:ptCount val="8"/>
                <c:pt idx="0">
                  <c:v>2018-19</c:v>
                </c:pt>
                <c:pt idx="1">
                  <c:v>2019-20</c:v>
                </c:pt>
                <c:pt idx="2">
                  <c:v>2020-21</c:v>
                </c:pt>
                <c:pt idx="3">
                  <c:v>2021-22</c:v>
                </c:pt>
                <c:pt idx="4">
                  <c:v>2022-23</c:v>
                </c:pt>
                <c:pt idx="5">
                  <c:v>2023-24</c:v>
                </c:pt>
                <c:pt idx="6">
                  <c:v>2024-25</c:v>
                </c:pt>
                <c:pt idx="7">
                  <c:v>2025-26</c:v>
                </c:pt>
              </c:strCache>
            </c:strRef>
          </c:cat>
          <c:val>
            <c:numRef>
              <c:f>'ComplHours Scen-Minoritised'!$M$11:$M$18</c:f>
              <c:numCache>
                <c:formatCode>_(* #,##0_);_(* \(#,##0\);_(* "-"??_);_(@_)</c:formatCode>
                <c:ptCount val="8"/>
                <c:pt idx="0">
                  <c:v>42139</c:v>
                </c:pt>
                <c:pt idx="1">
                  <c:v>41852</c:v>
                </c:pt>
                <c:pt idx="2">
                  <c:v>38205</c:v>
                </c:pt>
                <c:pt idx="3">
                  <c:v>35369</c:v>
                </c:pt>
                <c:pt idx="4">
                  <c:v>32069</c:v>
                </c:pt>
                <c:pt idx="5">
                  <c:v>31748.31</c:v>
                </c:pt>
                <c:pt idx="6">
                  <c:v>31430.8269</c:v>
                </c:pt>
                <c:pt idx="7">
                  <c:v>31116.518630999999</c:v>
                </c:pt>
              </c:numCache>
            </c:numRef>
          </c:val>
          <c:smooth val="0"/>
          <c:extLst>
            <c:ext xmlns:c16="http://schemas.microsoft.com/office/drawing/2014/chart" uri="{C3380CC4-5D6E-409C-BE32-E72D297353CC}">
              <c16:uniqueId val="{00000003-7C16-4325-A53E-AD27EB4C3054}"/>
            </c:ext>
          </c:extLst>
        </c:ser>
        <c:ser>
          <c:idx val="1"/>
          <c:order val="1"/>
          <c:tx>
            <c:strRef>
              <c:f>'ComplHours Scen-Minoritised'!$N$10</c:f>
              <c:strCache>
                <c:ptCount val="1"/>
                <c:pt idx="0">
                  <c:v>Change by 0.0%</c:v>
                </c:pt>
              </c:strCache>
            </c:strRef>
          </c:tx>
          <c:spPr>
            <a:ln w="28575" cap="rnd">
              <a:solidFill>
                <a:schemeClr val="accent2"/>
              </a:solidFill>
              <a:round/>
            </a:ln>
            <a:effectLst/>
          </c:spPr>
          <c:marker>
            <c:symbol val="triangle"/>
            <c:size val="8"/>
            <c:spPr>
              <a:solidFill>
                <a:schemeClr val="accent2"/>
              </a:solidFill>
              <a:ln w="9525">
                <a:solidFill>
                  <a:schemeClr val="accent2"/>
                </a:solidFill>
              </a:ln>
              <a:effectLst/>
            </c:spPr>
          </c:marker>
          <c:dLbls>
            <c:dLbl>
              <c:idx val="0"/>
              <c:delete val="1"/>
              <c:extLst>
                <c:ext xmlns:c15="http://schemas.microsoft.com/office/drawing/2012/chart" uri="{CE6537A1-D6FC-4f65-9D91-7224C49458BB}"/>
                <c:ext xmlns:c16="http://schemas.microsoft.com/office/drawing/2014/chart" uri="{C3380CC4-5D6E-409C-BE32-E72D297353CC}">
                  <c16:uniqueId val="{00000004-7C16-4325-A53E-AD27EB4C3054}"/>
                </c:ext>
              </c:extLst>
            </c:dLbl>
            <c:dLbl>
              <c:idx val="1"/>
              <c:delete val="1"/>
              <c:extLst>
                <c:ext xmlns:c15="http://schemas.microsoft.com/office/drawing/2012/chart" uri="{CE6537A1-D6FC-4f65-9D91-7224C49458BB}"/>
                <c:ext xmlns:c16="http://schemas.microsoft.com/office/drawing/2014/chart" uri="{C3380CC4-5D6E-409C-BE32-E72D297353CC}">
                  <c16:uniqueId val="{00000005-7C16-4325-A53E-AD27EB4C3054}"/>
                </c:ext>
              </c:extLst>
            </c:dLbl>
            <c:dLbl>
              <c:idx val="2"/>
              <c:delete val="1"/>
              <c:extLst>
                <c:ext xmlns:c15="http://schemas.microsoft.com/office/drawing/2012/chart" uri="{CE6537A1-D6FC-4f65-9D91-7224C49458BB}"/>
                <c:ext xmlns:c16="http://schemas.microsoft.com/office/drawing/2014/chart" uri="{C3380CC4-5D6E-409C-BE32-E72D297353CC}">
                  <c16:uniqueId val="{00000006-7C16-4325-A53E-AD27EB4C3054}"/>
                </c:ext>
              </c:extLst>
            </c:dLbl>
            <c:dLbl>
              <c:idx val="3"/>
              <c:delete val="1"/>
              <c:extLst>
                <c:ext xmlns:c15="http://schemas.microsoft.com/office/drawing/2012/chart" uri="{CE6537A1-D6FC-4f65-9D91-7224C49458BB}"/>
                <c:ext xmlns:c16="http://schemas.microsoft.com/office/drawing/2014/chart" uri="{C3380CC4-5D6E-409C-BE32-E72D297353CC}">
                  <c16:uniqueId val="{00000007-7C16-4325-A53E-AD27EB4C3054}"/>
                </c:ext>
              </c:extLst>
            </c:dLbl>
            <c:dLbl>
              <c:idx val="4"/>
              <c:delete val="1"/>
              <c:extLst>
                <c:ext xmlns:c15="http://schemas.microsoft.com/office/drawing/2012/chart" uri="{CE6537A1-D6FC-4f65-9D91-7224C49458BB}"/>
                <c:ext xmlns:c16="http://schemas.microsoft.com/office/drawing/2014/chart" uri="{C3380CC4-5D6E-409C-BE32-E72D297353CC}">
                  <c16:uniqueId val="{00000008-7C16-4325-A53E-AD27EB4C3054}"/>
                </c:ext>
              </c:extLst>
            </c:dLbl>
            <c:dLbl>
              <c:idx val="5"/>
              <c:delete val="1"/>
              <c:extLst>
                <c:ext xmlns:c15="http://schemas.microsoft.com/office/drawing/2012/chart" uri="{CE6537A1-D6FC-4f65-9D91-7224C49458BB}"/>
                <c:ext xmlns:c16="http://schemas.microsoft.com/office/drawing/2014/chart" uri="{C3380CC4-5D6E-409C-BE32-E72D297353CC}">
                  <c16:uniqueId val="{00000009-7C16-4325-A53E-AD27EB4C3054}"/>
                </c:ext>
              </c:extLst>
            </c:dLbl>
            <c:dLbl>
              <c:idx val="6"/>
              <c:delete val="1"/>
              <c:extLst>
                <c:ext xmlns:c15="http://schemas.microsoft.com/office/drawing/2012/chart" uri="{CE6537A1-D6FC-4f65-9D91-7224C49458BB}"/>
                <c:ext xmlns:c16="http://schemas.microsoft.com/office/drawing/2014/chart" uri="{C3380CC4-5D6E-409C-BE32-E72D297353CC}">
                  <c16:uniqueId val="{0000000A-7C16-4325-A53E-AD27EB4C3054}"/>
                </c:ext>
              </c:extLst>
            </c:dLbl>
            <c:spPr>
              <a:solidFill>
                <a:schemeClr val="accent2">
                  <a:lumMod val="40000"/>
                  <a:lumOff val="60000"/>
                </a:schemeClr>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'ComplHours Scen-Minoritised'!$L$11:$L$18</c:f>
              <c:strCache>
                <c:ptCount val="8"/>
                <c:pt idx="0">
                  <c:v>2018-19</c:v>
                </c:pt>
                <c:pt idx="1">
                  <c:v>2019-20</c:v>
                </c:pt>
                <c:pt idx="2">
                  <c:v>2020-21</c:v>
                </c:pt>
                <c:pt idx="3">
                  <c:v>2021-22</c:v>
                </c:pt>
                <c:pt idx="4">
                  <c:v>2022-23</c:v>
                </c:pt>
                <c:pt idx="5">
                  <c:v>2023-24</c:v>
                </c:pt>
                <c:pt idx="6">
                  <c:v>2024-25</c:v>
                </c:pt>
                <c:pt idx="7">
                  <c:v>2025-26</c:v>
                </c:pt>
              </c:strCache>
            </c:strRef>
          </c:cat>
          <c:val>
            <c:numRef>
              <c:f>'ComplHours Scen-Minoritised'!$N$11:$N$18</c:f>
              <c:numCache>
                <c:formatCode>_(* #,##0_);_(* \(#,##0\);_(* "-"??_);_(@_)</c:formatCode>
                <c:ptCount val="8"/>
                <c:pt idx="0">
                  <c:v>42139</c:v>
                </c:pt>
                <c:pt idx="1">
                  <c:v>41852</c:v>
                </c:pt>
                <c:pt idx="2">
                  <c:v>38205</c:v>
                </c:pt>
                <c:pt idx="3">
                  <c:v>35369</c:v>
                </c:pt>
                <c:pt idx="4">
                  <c:v>32069</c:v>
                </c:pt>
                <c:pt idx="5">
                  <c:v>32069</c:v>
                </c:pt>
                <c:pt idx="6">
                  <c:v>32069</c:v>
                </c:pt>
                <c:pt idx="7">
                  <c:v>32069</c:v>
                </c:pt>
              </c:numCache>
            </c:numRef>
          </c:val>
          <c:smooth val="0"/>
          <c:extLst>
            <c:ext xmlns:c16="http://schemas.microsoft.com/office/drawing/2014/chart" uri="{C3380CC4-5D6E-409C-BE32-E72D297353CC}">
              <c16:uniqueId val="{0000000B-7C16-4325-A53E-AD27EB4C3054}"/>
            </c:ext>
          </c:extLst>
        </c:ser>
        <c:ser>
          <c:idx val="2"/>
          <c:order val="2"/>
          <c:tx>
            <c:strRef>
              <c:f>'ComplHours Scen-Minoritised'!$O$10</c:f>
              <c:strCache>
                <c:ptCount val="1"/>
                <c:pt idx="0">
                  <c:v>Change by  1.0%</c:v>
                </c:pt>
              </c:strCache>
            </c:strRef>
          </c:tx>
          <c:spPr>
            <a:ln w="28575" cap="rnd">
              <a:solidFill>
                <a:srgbClr val="00B050"/>
              </a:solidFill>
              <a:round/>
            </a:ln>
            <a:effectLst/>
          </c:spPr>
          <c:marker>
            <c:symbol val="circle"/>
            <c:size val="7"/>
            <c:spPr>
              <a:solidFill>
                <a:srgbClr val="00B050"/>
              </a:solidFill>
              <a:ln w="9525">
                <a:solidFill>
                  <a:srgbClr val="00B050"/>
                </a:solidFill>
              </a:ln>
              <a:effectLst/>
            </c:spPr>
          </c:marker>
          <c:dLbls>
            <c:dLbl>
              <c:idx val="5"/>
              <c:spPr>
                <a:solidFill>
                  <a:srgbClr val="00B05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C-7C16-4325-A53E-AD27EB4C3054}"/>
                </c:ext>
              </c:extLst>
            </c:dLbl>
            <c:dLbl>
              <c:idx val="6"/>
              <c:spPr>
                <a:solidFill>
                  <a:srgbClr val="00B05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D-7C16-4325-A53E-AD27EB4C3054}"/>
                </c:ext>
              </c:extLst>
            </c:dLbl>
            <c:dLbl>
              <c:idx val="7"/>
              <c:spPr>
                <a:solidFill>
                  <a:srgbClr val="00B05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E-7C16-4325-A53E-AD27EB4C3054}"/>
                </c:ext>
              </c:extLst>
            </c:dLbl>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tx1">
                        <a:lumMod val="75000"/>
                        <a:lumOff val="25000"/>
                      </a:schemeClr>
                    </a:solidFill>
                    <a:latin typeface="+mn-lt"/>
                    <a:ea typeface="+mn-ea"/>
                    <a:cs typeface="+mn-cs"/>
                  </a:defRPr>
                </a:pPr>
                <a:endParaRPr lang="en-US"/>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'ComplHours Scen-Minoritised'!$L$11:$L$18</c:f>
              <c:strCache>
                <c:ptCount val="8"/>
                <c:pt idx="0">
                  <c:v>2018-19</c:v>
                </c:pt>
                <c:pt idx="1">
                  <c:v>2019-20</c:v>
                </c:pt>
                <c:pt idx="2">
                  <c:v>2020-21</c:v>
                </c:pt>
                <c:pt idx="3">
                  <c:v>2021-22</c:v>
                </c:pt>
                <c:pt idx="4">
                  <c:v>2022-23</c:v>
                </c:pt>
                <c:pt idx="5">
                  <c:v>2023-24</c:v>
                </c:pt>
                <c:pt idx="6">
                  <c:v>2024-25</c:v>
                </c:pt>
                <c:pt idx="7">
                  <c:v>2025-26</c:v>
                </c:pt>
              </c:strCache>
            </c:strRef>
          </c:cat>
          <c:val>
            <c:numRef>
              <c:f>'ComplHours Scen-Minoritised'!$O$11:$O$18</c:f>
              <c:numCache>
                <c:formatCode>_(* #,##0_);_(* \(#,##0\);_(* "-"??_);_(@_)</c:formatCode>
                <c:ptCount val="8"/>
                <c:pt idx="0">
                  <c:v>42139</c:v>
                </c:pt>
                <c:pt idx="1">
                  <c:v>41852</c:v>
                </c:pt>
                <c:pt idx="2">
                  <c:v>38205</c:v>
                </c:pt>
                <c:pt idx="3">
                  <c:v>35369</c:v>
                </c:pt>
                <c:pt idx="4">
                  <c:v>32069</c:v>
                </c:pt>
                <c:pt idx="5">
                  <c:v>32389.69</c:v>
                </c:pt>
                <c:pt idx="6">
                  <c:v>32713.586899999998</c:v>
                </c:pt>
                <c:pt idx="7">
                  <c:v>33040.722769</c:v>
                </c:pt>
              </c:numCache>
            </c:numRef>
          </c:val>
          <c:smooth val="0"/>
          <c:extLst>
            <c:ext xmlns:c16="http://schemas.microsoft.com/office/drawing/2014/chart" uri="{C3380CC4-5D6E-409C-BE32-E72D297353CC}">
              <c16:uniqueId val="{0000000F-7C16-4325-A53E-AD27EB4C3054}"/>
            </c:ext>
          </c:extLst>
        </c:ser>
        <c:dLbls>
          <c:showLegendKey val="0"/>
          <c:showVal val="0"/>
          <c:showCatName val="0"/>
          <c:showSerName val="0"/>
          <c:showPercent val="0"/>
          <c:showBubbleSize val="0"/>
        </c:dLbls>
        <c:marker val="1"/>
        <c:smooth val="0"/>
        <c:axId val="966968320"/>
        <c:axId val="966959320"/>
      </c:lineChart>
      <c:catAx>
        <c:axId val="96696832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66959320"/>
        <c:crosses val="autoZero"/>
        <c:auto val="1"/>
        <c:lblAlgn val="ctr"/>
        <c:lblOffset val="100"/>
        <c:noMultiLvlLbl val="0"/>
      </c:catAx>
      <c:valAx>
        <c:axId val="966959320"/>
        <c:scaling>
          <c:orientation val="minMax"/>
          <c:min val="30000"/>
        </c:scaling>
        <c:delete val="0"/>
        <c:axPos val="l"/>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66968320"/>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orientation="portrait"/>
  </c:printSettings>
</c:chartSpace>
</file>

<file path=xl/charts/chart2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sz="1400" b="0" i="0" u="none" strike="noStrike" kern="1200" spc="0" baseline="0">
                <a:solidFill>
                  <a:sysClr val="windowText" lastClr="000000">
                    <a:lumMod val="65000"/>
                    <a:lumOff val="35000"/>
                  </a:sysClr>
                </a:solidFill>
              </a:rPr>
              <a:t>Total Student Credit Hours Completed by Year</a:t>
            </a:r>
            <a:endParaRPr lang="en-US" sz="1800" b="0" i="0" u="none" strike="noStrike" kern="1200" spc="0" baseline="0">
              <a:solidFill>
                <a:sysClr val="windowText" lastClr="000000">
                  <a:lumMod val="65000"/>
                  <a:lumOff val="35000"/>
                </a:sysClr>
              </a:solidFill>
            </a:endParaRPr>
          </a:p>
        </c:rich>
      </c:tx>
      <c:layout>
        <c:manualLayout>
          <c:xMode val="edge"/>
          <c:yMode val="edge"/>
          <c:x val="0.21680122061847854"/>
          <c:y val="1.5093807718479636E-2"/>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'ComplHours Scen-Minoritised'!$X$10</c:f>
              <c:strCache>
                <c:ptCount val="1"/>
                <c:pt idx="0">
                  <c:v>Low Estimates</c:v>
                </c:pt>
              </c:strCache>
            </c:strRef>
          </c:tx>
          <c:spPr>
            <a:ln w="28575" cap="rnd">
              <a:solidFill>
                <a:schemeClr val="accent1"/>
              </a:solidFill>
              <a:round/>
            </a:ln>
            <a:effectLst/>
          </c:spPr>
          <c:marker>
            <c:symbol val="square"/>
            <c:size val="7"/>
            <c:spPr>
              <a:solidFill>
                <a:srgbClr val="3333CC"/>
              </a:solidFill>
              <a:ln w="9525">
                <a:solidFill>
                  <a:srgbClr val="3333CC"/>
                </a:solidFill>
              </a:ln>
              <a:effectLst/>
            </c:spPr>
          </c:marker>
          <c:dLbls>
            <c:dLbl>
              <c:idx val="5"/>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F147-49FC-A1FE-0B1A30412F64}"/>
                </c:ext>
              </c:extLst>
            </c:dLbl>
            <c:dLbl>
              <c:idx val="6"/>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F147-49FC-A1FE-0B1A30412F64}"/>
                </c:ext>
              </c:extLst>
            </c:dLbl>
            <c:dLbl>
              <c:idx val="7"/>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F147-49FC-A1FE-0B1A30412F64}"/>
                </c:ext>
              </c:extLst>
            </c:dLbl>
            <c:spPr>
              <a:solidFill>
                <a:srgbClr val="3333FF"/>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b"/>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'ComplHours Scen-Minoritised'!$W$11:$W$18</c:f>
              <c:strCache>
                <c:ptCount val="8"/>
                <c:pt idx="0">
                  <c:v>2018-19</c:v>
                </c:pt>
                <c:pt idx="1">
                  <c:v>2019-20</c:v>
                </c:pt>
                <c:pt idx="2">
                  <c:v>2020-21</c:v>
                </c:pt>
                <c:pt idx="3">
                  <c:v>2021-22</c:v>
                </c:pt>
                <c:pt idx="4">
                  <c:v>2022-23</c:v>
                </c:pt>
                <c:pt idx="5">
                  <c:v>2023-24</c:v>
                </c:pt>
                <c:pt idx="6">
                  <c:v>2024-25</c:v>
                </c:pt>
                <c:pt idx="7">
                  <c:v>2025-26</c:v>
                </c:pt>
              </c:strCache>
            </c:strRef>
          </c:cat>
          <c:val>
            <c:numRef>
              <c:f>'ComplHours Scen-Minoritised'!$X$11:$X$18</c:f>
              <c:numCache>
                <c:formatCode>_(* #,##0_);_(* \(#,##0\);_(* "-"??_);_(@_)</c:formatCode>
                <c:ptCount val="8"/>
                <c:pt idx="0">
                  <c:v>46330</c:v>
                </c:pt>
                <c:pt idx="1">
                  <c:v>45752</c:v>
                </c:pt>
                <c:pt idx="2">
                  <c:v>41422</c:v>
                </c:pt>
                <c:pt idx="3">
                  <c:v>38788</c:v>
                </c:pt>
                <c:pt idx="4">
                  <c:v>35996</c:v>
                </c:pt>
                <c:pt idx="5">
                  <c:v>35636.04</c:v>
                </c:pt>
                <c:pt idx="6">
                  <c:v>35279.679600000003</c:v>
                </c:pt>
                <c:pt idx="7">
                  <c:v>34926.882804000001</c:v>
                </c:pt>
              </c:numCache>
            </c:numRef>
          </c:val>
          <c:smooth val="0"/>
          <c:extLst>
            <c:ext xmlns:c16="http://schemas.microsoft.com/office/drawing/2014/chart" uri="{C3380CC4-5D6E-409C-BE32-E72D297353CC}">
              <c16:uniqueId val="{00000003-F147-49FC-A1FE-0B1A30412F64}"/>
            </c:ext>
          </c:extLst>
        </c:ser>
        <c:ser>
          <c:idx val="1"/>
          <c:order val="1"/>
          <c:tx>
            <c:strRef>
              <c:f>'ComplHours Scen-Minoritised'!$Y$10</c:f>
              <c:strCache>
                <c:ptCount val="1"/>
                <c:pt idx="0">
                  <c:v>Middle Estimates</c:v>
                </c:pt>
              </c:strCache>
            </c:strRef>
          </c:tx>
          <c:spPr>
            <a:ln w="28575" cap="rnd">
              <a:solidFill>
                <a:schemeClr val="accent2"/>
              </a:solidFill>
              <a:round/>
            </a:ln>
            <a:effectLst/>
          </c:spPr>
          <c:marker>
            <c:symbol val="triangle"/>
            <c:size val="8"/>
            <c:spPr>
              <a:solidFill>
                <a:schemeClr val="accent2"/>
              </a:solidFill>
              <a:ln w="9525">
                <a:solidFill>
                  <a:schemeClr val="accent2"/>
                </a:solidFill>
              </a:ln>
              <a:effectLst/>
            </c:spPr>
          </c:marker>
          <c:dLbls>
            <c:dLbl>
              <c:idx val="7"/>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F147-49FC-A1FE-0B1A30412F64}"/>
                </c:ext>
              </c:extLst>
            </c:dLbl>
            <c:spPr>
              <a:solidFill>
                <a:schemeClr val="accent2">
                  <a:lumMod val="40000"/>
                  <a:lumOff val="60000"/>
                </a:schemeClr>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'ComplHours Scen-Minoritised'!$W$11:$W$18</c:f>
              <c:strCache>
                <c:ptCount val="8"/>
                <c:pt idx="0">
                  <c:v>2018-19</c:v>
                </c:pt>
                <c:pt idx="1">
                  <c:v>2019-20</c:v>
                </c:pt>
                <c:pt idx="2">
                  <c:v>2020-21</c:v>
                </c:pt>
                <c:pt idx="3">
                  <c:v>2021-22</c:v>
                </c:pt>
                <c:pt idx="4">
                  <c:v>2022-23</c:v>
                </c:pt>
                <c:pt idx="5">
                  <c:v>2023-24</c:v>
                </c:pt>
                <c:pt idx="6">
                  <c:v>2024-25</c:v>
                </c:pt>
                <c:pt idx="7">
                  <c:v>2025-26</c:v>
                </c:pt>
              </c:strCache>
            </c:strRef>
          </c:cat>
          <c:val>
            <c:numRef>
              <c:f>'ComplHours Scen-Minoritised'!$Y$11:$Y$18</c:f>
              <c:numCache>
                <c:formatCode>_(* #,##0_);_(* \(#,##0\);_(* "-"??_);_(@_)</c:formatCode>
                <c:ptCount val="8"/>
                <c:pt idx="0">
                  <c:v>46330</c:v>
                </c:pt>
                <c:pt idx="1">
                  <c:v>45752</c:v>
                </c:pt>
                <c:pt idx="2">
                  <c:v>41422</c:v>
                </c:pt>
                <c:pt idx="3">
                  <c:v>38788</c:v>
                </c:pt>
                <c:pt idx="4">
                  <c:v>35996</c:v>
                </c:pt>
                <c:pt idx="5">
                  <c:v>35996</c:v>
                </c:pt>
                <c:pt idx="6">
                  <c:v>35996</c:v>
                </c:pt>
                <c:pt idx="7">
                  <c:v>35996</c:v>
                </c:pt>
              </c:numCache>
            </c:numRef>
          </c:val>
          <c:smooth val="0"/>
          <c:extLst>
            <c:ext xmlns:c16="http://schemas.microsoft.com/office/drawing/2014/chart" uri="{C3380CC4-5D6E-409C-BE32-E72D297353CC}">
              <c16:uniqueId val="{00000005-F147-49FC-A1FE-0B1A30412F64}"/>
            </c:ext>
          </c:extLst>
        </c:ser>
        <c:ser>
          <c:idx val="2"/>
          <c:order val="2"/>
          <c:tx>
            <c:strRef>
              <c:f>'ComplHours Scen-Minoritised'!$Z$10</c:f>
              <c:strCache>
                <c:ptCount val="1"/>
                <c:pt idx="0">
                  <c:v>High Estimates</c:v>
                </c:pt>
              </c:strCache>
            </c:strRef>
          </c:tx>
          <c:spPr>
            <a:ln w="28575" cap="rnd">
              <a:solidFill>
                <a:srgbClr val="00B050"/>
              </a:solidFill>
              <a:round/>
            </a:ln>
            <a:effectLst/>
          </c:spPr>
          <c:marker>
            <c:symbol val="circle"/>
            <c:size val="7"/>
            <c:spPr>
              <a:solidFill>
                <a:srgbClr val="00B050"/>
              </a:solidFill>
              <a:ln w="9525">
                <a:solidFill>
                  <a:srgbClr val="00B050"/>
                </a:solidFill>
              </a:ln>
              <a:effectLst/>
            </c:spPr>
          </c:marker>
          <c:dLbls>
            <c:dLbl>
              <c:idx val="5"/>
              <c:spPr>
                <a:solidFill>
                  <a:srgbClr val="00B05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6-F147-49FC-A1FE-0B1A30412F64}"/>
                </c:ext>
              </c:extLst>
            </c:dLbl>
            <c:dLbl>
              <c:idx val="6"/>
              <c:spPr>
                <a:solidFill>
                  <a:srgbClr val="00B05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7-F147-49FC-A1FE-0B1A30412F64}"/>
                </c:ext>
              </c:extLst>
            </c:dLbl>
            <c:dLbl>
              <c:idx val="7"/>
              <c:spPr>
                <a:solidFill>
                  <a:srgbClr val="00B05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8-F147-49FC-A1FE-0B1A30412F64}"/>
                </c:ext>
              </c:extLst>
            </c:dLbl>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tx1">
                        <a:lumMod val="75000"/>
                        <a:lumOff val="25000"/>
                      </a:schemeClr>
                    </a:solidFill>
                    <a:latin typeface="+mn-lt"/>
                    <a:ea typeface="+mn-ea"/>
                    <a:cs typeface="+mn-cs"/>
                  </a:defRPr>
                </a:pPr>
                <a:endParaRPr lang="en-US"/>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'ComplHours Scen-Minoritised'!$W$11:$W$18</c:f>
              <c:strCache>
                <c:ptCount val="8"/>
                <c:pt idx="0">
                  <c:v>2018-19</c:v>
                </c:pt>
                <c:pt idx="1">
                  <c:v>2019-20</c:v>
                </c:pt>
                <c:pt idx="2">
                  <c:v>2020-21</c:v>
                </c:pt>
                <c:pt idx="3">
                  <c:v>2021-22</c:v>
                </c:pt>
                <c:pt idx="4">
                  <c:v>2022-23</c:v>
                </c:pt>
                <c:pt idx="5">
                  <c:v>2023-24</c:v>
                </c:pt>
                <c:pt idx="6">
                  <c:v>2024-25</c:v>
                </c:pt>
                <c:pt idx="7">
                  <c:v>2025-26</c:v>
                </c:pt>
              </c:strCache>
            </c:strRef>
          </c:cat>
          <c:val>
            <c:numRef>
              <c:f>'ComplHours Scen-Minoritised'!$Z$11:$Z$18</c:f>
              <c:numCache>
                <c:formatCode>_(* #,##0_);_(* \(#,##0\);_(* "-"??_);_(@_)</c:formatCode>
                <c:ptCount val="8"/>
                <c:pt idx="0">
                  <c:v>46330</c:v>
                </c:pt>
                <c:pt idx="1">
                  <c:v>45752</c:v>
                </c:pt>
                <c:pt idx="2">
                  <c:v>41422</c:v>
                </c:pt>
                <c:pt idx="3">
                  <c:v>38788</c:v>
                </c:pt>
                <c:pt idx="4">
                  <c:v>35996</c:v>
                </c:pt>
                <c:pt idx="5">
                  <c:v>36355.96</c:v>
                </c:pt>
                <c:pt idx="6">
                  <c:v>36719.5196</c:v>
                </c:pt>
                <c:pt idx="7">
                  <c:v>37086.714796</c:v>
                </c:pt>
              </c:numCache>
            </c:numRef>
          </c:val>
          <c:smooth val="0"/>
          <c:extLst>
            <c:ext xmlns:c16="http://schemas.microsoft.com/office/drawing/2014/chart" uri="{C3380CC4-5D6E-409C-BE32-E72D297353CC}">
              <c16:uniqueId val="{00000009-F147-49FC-A1FE-0B1A30412F64}"/>
            </c:ext>
          </c:extLst>
        </c:ser>
        <c:dLbls>
          <c:showLegendKey val="0"/>
          <c:showVal val="0"/>
          <c:showCatName val="0"/>
          <c:showSerName val="0"/>
          <c:showPercent val="0"/>
          <c:showBubbleSize val="0"/>
        </c:dLbls>
        <c:marker val="1"/>
        <c:smooth val="0"/>
        <c:axId val="966968320"/>
        <c:axId val="966959320"/>
      </c:lineChart>
      <c:catAx>
        <c:axId val="96696832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66959320"/>
        <c:crosses val="autoZero"/>
        <c:auto val="1"/>
        <c:lblAlgn val="ctr"/>
        <c:lblOffset val="100"/>
        <c:noMultiLvlLbl val="0"/>
      </c:catAx>
      <c:valAx>
        <c:axId val="966959320"/>
        <c:scaling>
          <c:orientation val="minMax"/>
          <c:min val="30000"/>
        </c:scaling>
        <c:delete val="0"/>
        <c:axPos val="l"/>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66968320"/>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orientation="portrait"/>
  </c:printSettings>
</c:chartSpace>
</file>

<file path=xl/charts/chart2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200" b="1" i="0" u="none" strike="noStrike" kern="1200" spc="0" baseline="0">
                <a:solidFill>
                  <a:schemeClr val="tx1">
                    <a:lumMod val="65000"/>
                    <a:lumOff val="35000"/>
                  </a:schemeClr>
                </a:solidFill>
                <a:latin typeface="+mn-lt"/>
                <a:ea typeface="+mn-ea"/>
                <a:cs typeface="+mn-cs"/>
              </a:defRPr>
            </a:pPr>
            <a:r>
              <a:rPr lang="en-US" sz="1200" b="1"/>
              <a:t>All Students by Fall Term</a:t>
            </a:r>
          </a:p>
        </c:rich>
      </c:tx>
      <c:layout>
        <c:manualLayout>
          <c:xMode val="edge"/>
          <c:yMode val="edge"/>
          <c:x val="0.34911909647883194"/>
          <c:y val="1.2498495095898886E-2"/>
        </c:manualLayout>
      </c:layout>
      <c:overlay val="0"/>
      <c:spPr>
        <a:noFill/>
        <a:ln>
          <a:noFill/>
        </a:ln>
        <a:effectLst/>
      </c:spPr>
      <c:txPr>
        <a:bodyPr rot="0" spcFirstLastPara="1" vertOverflow="ellipsis" vert="horz" wrap="square" anchor="ctr" anchorCtr="1"/>
        <a:lstStyle/>
        <a:p>
          <a:pPr>
            <a:defRPr sz="1200" b="1"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'SP Retn All Stu with Scenarios'!$C$10</c:f>
              <c:strCache>
                <c:ptCount val="1"/>
                <c:pt idx="0">
                  <c:v>Change by -1.0%</c:v>
                </c:pt>
              </c:strCache>
            </c:strRef>
          </c:tx>
          <c:spPr>
            <a:ln w="28575" cap="rnd">
              <a:solidFill>
                <a:schemeClr val="accent1"/>
              </a:solidFill>
              <a:round/>
            </a:ln>
            <a:effectLst/>
          </c:spPr>
          <c:marker>
            <c:symbol val="square"/>
            <c:size val="7"/>
            <c:spPr>
              <a:solidFill>
                <a:srgbClr val="3333CC"/>
              </a:solidFill>
              <a:ln w="9525">
                <a:solidFill>
                  <a:srgbClr val="3333CC"/>
                </a:solidFill>
              </a:ln>
              <a:effectLst/>
            </c:spPr>
          </c:marker>
          <c:dLbls>
            <c:dLbl>
              <c:idx val="5"/>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E7F2-4B68-B827-B9533DC0ED01}"/>
                </c:ext>
              </c:extLst>
            </c:dLbl>
            <c:dLbl>
              <c:idx val="6"/>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E7F2-4B68-B827-B9533DC0ED01}"/>
                </c:ext>
              </c:extLst>
            </c:dLbl>
            <c:dLbl>
              <c:idx val="7"/>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E7F2-4B68-B827-B9533DC0ED01}"/>
                </c:ext>
              </c:extLst>
            </c:dLbl>
            <c:spPr>
              <a:solidFill>
                <a:srgbClr val="3333CC"/>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b"/>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'SP Retn All Stu with Scenarios'!$B$11:$B$18</c:f>
              <c:strCache>
                <c:ptCount val="8"/>
                <c:pt idx="0">
                  <c:v>FA2018</c:v>
                </c:pt>
                <c:pt idx="1">
                  <c:v>FA2019</c:v>
                </c:pt>
                <c:pt idx="2">
                  <c:v>FA2020</c:v>
                </c:pt>
                <c:pt idx="3">
                  <c:v>FA2021</c:v>
                </c:pt>
                <c:pt idx="4">
                  <c:v>FA2022</c:v>
                </c:pt>
                <c:pt idx="5">
                  <c:v>FA2023</c:v>
                </c:pt>
                <c:pt idx="6">
                  <c:v>FA2024</c:v>
                </c:pt>
                <c:pt idx="7">
                  <c:v>FA2025</c:v>
                </c:pt>
              </c:strCache>
            </c:strRef>
          </c:cat>
          <c:val>
            <c:numRef>
              <c:f>'SP Retn All Stu with Scenarios'!$C$11:$C$18</c:f>
              <c:numCache>
                <c:formatCode>_(* #,##0_);_(* \(#,##0\);_(* "-"??_);_(@_)</c:formatCode>
                <c:ptCount val="8"/>
                <c:pt idx="0">
                  <c:v>2955</c:v>
                </c:pt>
                <c:pt idx="1">
                  <c:v>3032</c:v>
                </c:pt>
                <c:pt idx="2">
                  <c:v>2728</c:v>
                </c:pt>
                <c:pt idx="3">
                  <c:v>2582</c:v>
                </c:pt>
                <c:pt idx="4">
                  <c:v>2439</c:v>
                </c:pt>
                <c:pt idx="5">
                  <c:v>2414.61</c:v>
                </c:pt>
                <c:pt idx="6">
                  <c:v>2390.4639000000002</c:v>
                </c:pt>
                <c:pt idx="7">
                  <c:v>2366.5592610000003</c:v>
                </c:pt>
              </c:numCache>
            </c:numRef>
          </c:val>
          <c:smooth val="0"/>
          <c:extLst>
            <c:ext xmlns:c16="http://schemas.microsoft.com/office/drawing/2014/chart" uri="{C3380CC4-5D6E-409C-BE32-E72D297353CC}">
              <c16:uniqueId val="{00000000-8929-4C38-9CB0-A58C71DA694F}"/>
            </c:ext>
          </c:extLst>
        </c:ser>
        <c:ser>
          <c:idx val="1"/>
          <c:order val="1"/>
          <c:tx>
            <c:strRef>
              <c:f>'SP Retn All Stu with Scenarios'!$D$10</c:f>
              <c:strCache>
                <c:ptCount val="1"/>
                <c:pt idx="0">
                  <c:v>Change by 0.0%</c:v>
                </c:pt>
              </c:strCache>
            </c:strRef>
          </c:tx>
          <c:spPr>
            <a:ln w="28575" cap="rnd">
              <a:solidFill>
                <a:schemeClr val="accent2"/>
              </a:solidFill>
              <a:round/>
            </a:ln>
            <a:effectLst/>
          </c:spPr>
          <c:marker>
            <c:symbol val="triangle"/>
            <c:size val="8"/>
            <c:spPr>
              <a:solidFill>
                <a:schemeClr val="accent2"/>
              </a:solidFill>
              <a:ln w="9525">
                <a:solidFill>
                  <a:schemeClr val="accent2"/>
                </a:solidFill>
              </a:ln>
              <a:effectLst/>
            </c:spPr>
          </c:marker>
          <c:dLbls>
            <c:dLbl>
              <c:idx val="7"/>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E7F2-4B68-B827-B9533DC0ED01}"/>
                </c:ext>
              </c:extLst>
            </c:dLbl>
            <c:spPr>
              <a:solidFill>
                <a:srgbClr val="F8CBAD"/>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'SP Retn All Stu with Scenarios'!$B$11:$B$18</c:f>
              <c:strCache>
                <c:ptCount val="8"/>
                <c:pt idx="0">
                  <c:v>FA2018</c:v>
                </c:pt>
                <c:pt idx="1">
                  <c:v>FA2019</c:v>
                </c:pt>
                <c:pt idx="2">
                  <c:v>FA2020</c:v>
                </c:pt>
                <c:pt idx="3">
                  <c:v>FA2021</c:v>
                </c:pt>
                <c:pt idx="4">
                  <c:v>FA2022</c:v>
                </c:pt>
                <c:pt idx="5">
                  <c:v>FA2023</c:v>
                </c:pt>
                <c:pt idx="6">
                  <c:v>FA2024</c:v>
                </c:pt>
                <c:pt idx="7">
                  <c:v>FA2025</c:v>
                </c:pt>
              </c:strCache>
            </c:strRef>
          </c:cat>
          <c:val>
            <c:numRef>
              <c:f>'SP Retn All Stu with Scenarios'!$D$11:$D$18</c:f>
              <c:numCache>
                <c:formatCode>_(* #,##0_);_(* \(#,##0\);_(* "-"??_);_(@_)</c:formatCode>
                <c:ptCount val="8"/>
                <c:pt idx="0">
                  <c:v>2955</c:v>
                </c:pt>
                <c:pt idx="1">
                  <c:v>3032</c:v>
                </c:pt>
                <c:pt idx="2">
                  <c:v>2728</c:v>
                </c:pt>
                <c:pt idx="3">
                  <c:v>2582</c:v>
                </c:pt>
                <c:pt idx="4">
                  <c:v>2439</c:v>
                </c:pt>
                <c:pt idx="5">
                  <c:v>2439</c:v>
                </c:pt>
                <c:pt idx="6">
                  <c:v>2439</c:v>
                </c:pt>
                <c:pt idx="7">
                  <c:v>2439</c:v>
                </c:pt>
              </c:numCache>
            </c:numRef>
          </c:val>
          <c:smooth val="0"/>
          <c:extLst>
            <c:ext xmlns:c16="http://schemas.microsoft.com/office/drawing/2014/chart" uri="{C3380CC4-5D6E-409C-BE32-E72D297353CC}">
              <c16:uniqueId val="{00000001-8929-4C38-9CB0-A58C71DA694F}"/>
            </c:ext>
          </c:extLst>
        </c:ser>
        <c:ser>
          <c:idx val="2"/>
          <c:order val="2"/>
          <c:tx>
            <c:strRef>
              <c:f>'SP Retn All Stu with Scenarios'!$E$10</c:f>
              <c:strCache>
                <c:ptCount val="1"/>
                <c:pt idx="0">
                  <c:v>Change by  1.0%</c:v>
                </c:pt>
              </c:strCache>
            </c:strRef>
          </c:tx>
          <c:spPr>
            <a:ln w="28575" cap="rnd">
              <a:solidFill>
                <a:srgbClr val="00B050"/>
              </a:solidFill>
              <a:round/>
            </a:ln>
            <a:effectLst/>
          </c:spPr>
          <c:marker>
            <c:symbol val="circle"/>
            <c:size val="7"/>
            <c:spPr>
              <a:solidFill>
                <a:srgbClr val="00B050"/>
              </a:solidFill>
              <a:ln w="9525">
                <a:solidFill>
                  <a:srgbClr val="00B050"/>
                </a:solidFill>
              </a:ln>
              <a:effectLst/>
            </c:spPr>
          </c:marker>
          <c:dLbls>
            <c:dLbl>
              <c:idx val="5"/>
              <c:spPr>
                <a:solidFill>
                  <a:srgbClr val="00B05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6-E7F2-4B68-B827-B9533DC0ED01}"/>
                </c:ext>
              </c:extLst>
            </c:dLbl>
            <c:dLbl>
              <c:idx val="6"/>
              <c:spPr>
                <a:solidFill>
                  <a:srgbClr val="00B05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5-E7F2-4B68-B827-B9533DC0ED01}"/>
                </c:ext>
              </c:extLst>
            </c:dLbl>
            <c:dLbl>
              <c:idx val="7"/>
              <c:spPr>
                <a:solidFill>
                  <a:srgbClr val="00B05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4-E7F2-4B68-B827-B9533DC0ED01}"/>
                </c:ext>
              </c:extLst>
            </c:dLbl>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tx1">
                        <a:lumMod val="75000"/>
                        <a:lumOff val="25000"/>
                      </a:schemeClr>
                    </a:solidFill>
                    <a:latin typeface="+mn-lt"/>
                    <a:ea typeface="+mn-ea"/>
                    <a:cs typeface="+mn-cs"/>
                  </a:defRPr>
                </a:pPr>
                <a:endParaRPr lang="en-US"/>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'SP Retn All Stu with Scenarios'!$B$11:$B$18</c:f>
              <c:strCache>
                <c:ptCount val="8"/>
                <c:pt idx="0">
                  <c:v>FA2018</c:v>
                </c:pt>
                <c:pt idx="1">
                  <c:v>FA2019</c:v>
                </c:pt>
                <c:pt idx="2">
                  <c:v>FA2020</c:v>
                </c:pt>
                <c:pt idx="3">
                  <c:v>FA2021</c:v>
                </c:pt>
                <c:pt idx="4">
                  <c:v>FA2022</c:v>
                </c:pt>
                <c:pt idx="5">
                  <c:v>FA2023</c:v>
                </c:pt>
                <c:pt idx="6">
                  <c:v>FA2024</c:v>
                </c:pt>
                <c:pt idx="7">
                  <c:v>FA2025</c:v>
                </c:pt>
              </c:strCache>
            </c:strRef>
          </c:cat>
          <c:val>
            <c:numRef>
              <c:f>'SP Retn All Stu with Scenarios'!$E$11:$E$18</c:f>
              <c:numCache>
                <c:formatCode>_(* #,##0_);_(* \(#,##0\);_(* "-"??_);_(@_)</c:formatCode>
                <c:ptCount val="8"/>
                <c:pt idx="0">
                  <c:v>2955</c:v>
                </c:pt>
                <c:pt idx="1">
                  <c:v>3032</c:v>
                </c:pt>
                <c:pt idx="2">
                  <c:v>2728</c:v>
                </c:pt>
                <c:pt idx="3">
                  <c:v>2582</c:v>
                </c:pt>
                <c:pt idx="4">
                  <c:v>2439</c:v>
                </c:pt>
                <c:pt idx="5">
                  <c:v>2463.39</c:v>
                </c:pt>
                <c:pt idx="6">
                  <c:v>2488.0238999999997</c:v>
                </c:pt>
                <c:pt idx="7">
                  <c:v>2512.9041389999998</c:v>
                </c:pt>
              </c:numCache>
            </c:numRef>
          </c:val>
          <c:smooth val="0"/>
          <c:extLst>
            <c:ext xmlns:c16="http://schemas.microsoft.com/office/drawing/2014/chart" uri="{C3380CC4-5D6E-409C-BE32-E72D297353CC}">
              <c16:uniqueId val="{00000002-8929-4C38-9CB0-A58C71DA694F}"/>
            </c:ext>
          </c:extLst>
        </c:ser>
        <c:dLbls>
          <c:showLegendKey val="0"/>
          <c:showVal val="0"/>
          <c:showCatName val="0"/>
          <c:showSerName val="0"/>
          <c:showPercent val="0"/>
          <c:showBubbleSize val="0"/>
        </c:dLbls>
        <c:marker val="1"/>
        <c:smooth val="0"/>
        <c:axId val="966968320"/>
        <c:axId val="966959320"/>
      </c:lineChart>
      <c:catAx>
        <c:axId val="96696832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66959320"/>
        <c:crosses val="autoZero"/>
        <c:auto val="1"/>
        <c:lblAlgn val="ctr"/>
        <c:lblOffset val="100"/>
        <c:noMultiLvlLbl val="0"/>
      </c:catAx>
      <c:valAx>
        <c:axId val="966959320"/>
        <c:scaling>
          <c:orientation val="minMax"/>
          <c:min val="2000"/>
        </c:scaling>
        <c:delete val="0"/>
        <c:axPos val="l"/>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66968320"/>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5" l="0.65" r="0.5" t="0.65" header="0.3" footer="0.3"/>
    <c:pageSetup orientation="landscape"/>
  </c:printSettings>
</c:chartSpace>
</file>

<file path=xl/charts/chart2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200" b="1" i="0" u="none" strike="noStrike" kern="1200" spc="0" baseline="0">
                <a:solidFill>
                  <a:schemeClr val="tx1">
                    <a:lumMod val="65000"/>
                    <a:lumOff val="35000"/>
                  </a:schemeClr>
                </a:solidFill>
                <a:latin typeface="+mn-lt"/>
                <a:ea typeface="+mn-ea"/>
                <a:cs typeface="+mn-cs"/>
              </a:defRPr>
            </a:pPr>
            <a:r>
              <a:rPr lang="en-US" sz="1200" b="1"/>
              <a:t>Students Retained to SP:</a:t>
            </a:r>
          </a:p>
          <a:p>
            <a:pPr>
              <a:defRPr sz="1200" b="1"/>
            </a:pPr>
            <a:r>
              <a:rPr lang="en-US" sz="1200" b="1"/>
              <a:t>Future Values Calculated Based on Change in Number of Students</a:t>
            </a:r>
          </a:p>
        </c:rich>
      </c:tx>
      <c:layout>
        <c:manualLayout>
          <c:xMode val="edge"/>
          <c:yMode val="edge"/>
          <c:x val="0.14500017360188006"/>
          <c:y val="1.0177480844670635E-2"/>
        </c:manualLayout>
      </c:layout>
      <c:overlay val="0"/>
      <c:spPr>
        <a:noFill/>
        <a:ln>
          <a:noFill/>
        </a:ln>
        <a:effectLst/>
      </c:spPr>
      <c:txPr>
        <a:bodyPr rot="0" spcFirstLastPara="1" vertOverflow="ellipsis" vert="horz" wrap="square" anchor="ctr" anchorCtr="1"/>
        <a:lstStyle/>
        <a:p>
          <a:pPr>
            <a:defRPr sz="1200" b="1"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'SP Retn All Stu with Scenarios'!$C$29</c:f>
              <c:strCache>
                <c:ptCount val="1"/>
                <c:pt idx="0">
                  <c:v>Change by -1.0%</c:v>
                </c:pt>
              </c:strCache>
            </c:strRef>
          </c:tx>
          <c:spPr>
            <a:ln w="28575" cap="rnd">
              <a:solidFill>
                <a:schemeClr val="accent1"/>
              </a:solidFill>
              <a:round/>
            </a:ln>
            <a:effectLst/>
          </c:spPr>
          <c:marker>
            <c:symbol val="square"/>
            <c:size val="7"/>
            <c:spPr>
              <a:solidFill>
                <a:srgbClr val="3333CC"/>
              </a:solidFill>
              <a:ln w="9525">
                <a:solidFill>
                  <a:srgbClr val="3333CC"/>
                </a:solidFill>
              </a:ln>
              <a:effectLst/>
            </c:spPr>
          </c:marker>
          <c:dLbls>
            <c:dLbl>
              <c:idx val="5"/>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F0FD-42B3-9ADF-D0D70BAE38C0}"/>
                </c:ext>
              </c:extLst>
            </c:dLbl>
            <c:dLbl>
              <c:idx val="6"/>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F0FD-42B3-9ADF-D0D70BAE38C0}"/>
                </c:ext>
              </c:extLst>
            </c:dLbl>
            <c:dLbl>
              <c:idx val="7"/>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F0FD-42B3-9ADF-D0D70BAE38C0}"/>
                </c:ext>
              </c:extLst>
            </c:dLbl>
            <c:spPr>
              <a:solidFill>
                <a:srgbClr val="3333CC"/>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b"/>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'SP Retn All Stu with Scenarios'!$B$30:$B$37</c:f>
              <c:strCache>
                <c:ptCount val="8"/>
                <c:pt idx="0">
                  <c:v>FA2018</c:v>
                </c:pt>
                <c:pt idx="1">
                  <c:v>FA2019</c:v>
                </c:pt>
                <c:pt idx="2">
                  <c:v>FA2020</c:v>
                </c:pt>
                <c:pt idx="3">
                  <c:v>FA2021</c:v>
                </c:pt>
                <c:pt idx="4">
                  <c:v>FA2022</c:v>
                </c:pt>
                <c:pt idx="5">
                  <c:v>FA2023</c:v>
                </c:pt>
                <c:pt idx="6">
                  <c:v>FA2024</c:v>
                </c:pt>
                <c:pt idx="7">
                  <c:v>FA2025</c:v>
                </c:pt>
              </c:strCache>
            </c:strRef>
          </c:cat>
          <c:val>
            <c:numRef>
              <c:f>'SP Retn All Stu with Scenarios'!$C$30:$C$37</c:f>
              <c:numCache>
                <c:formatCode>_(* #,##0_);_(* \(#,##0\);_(* "-"??_);_(@_)</c:formatCode>
                <c:ptCount val="8"/>
                <c:pt idx="0">
                  <c:v>2387</c:v>
                </c:pt>
                <c:pt idx="1">
                  <c:v>2440</c:v>
                </c:pt>
                <c:pt idx="2">
                  <c:v>2146</c:v>
                </c:pt>
                <c:pt idx="3">
                  <c:v>2055</c:v>
                </c:pt>
                <c:pt idx="4">
                  <c:v>1946</c:v>
                </c:pt>
                <c:pt idx="5">
                  <c:v>1926.54</c:v>
                </c:pt>
                <c:pt idx="6">
                  <c:v>1907.2746</c:v>
                </c:pt>
                <c:pt idx="7">
                  <c:v>1888.2018539999999</c:v>
                </c:pt>
              </c:numCache>
            </c:numRef>
          </c:val>
          <c:smooth val="0"/>
          <c:extLst>
            <c:ext xmlns:c16="http://schemas.microsoft.com/office/drawing/2014/chart" uri="{C3380CC4-5D6E-409C-BE32-E72D297353CC}">
              <c16:uniqueId val="{00000000-7286-471E-962E-C77A41B9357C}"/>
            </c:ext>
          </c:extLst>
        </c:ser>
        <c:ser>
          <c:idx val="1"/>
          <c:order val="1"/>
          <c:tx>
            <c:strRef>
              <c:f>'SP Retn All Stu with Scenarios'!$D$29</c:f>
              <c:strCache>
                <c:ptCount val="1"/>
                <c:pt idx="0">
                  <c:v>Change by 0.0%</c:v>
                </c:pt>
              </c:strCache>
            </c:strRef>
          </c:tx>
          <c:spPr>
            <a:ln w="28575" cap="rnd">
              <a:solidFill>
                <a:schemeClr val="accent2"/>
              </a:solidFill>
              <a:round/>
            </a:ln>
            <a:effectLst/>
          </c:spPr>
          <c:marker>
            <c:symbol val="triangle"/>
            <c:size val="8"/>
            <c:spPr>
              <a:solidFill>
                <a:schemeClr val="accent2"/>
              </a:solidFill>
              <a:ln w="9525">
                <a:solidFill>
                  <a:schemeClr val="accent2"/>
                </a:solidFill>
              </a:ln>
              <a:effectLst/>
            </c:spPr>
          </c:marker>
          <c:dLbls>
            <c:dLbl>
              <c:idx val="7"/>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F0FD-42B3-9ADF-D0D70BAE38C0}"/>
                </c:ext>
              </c:extLst>
            </c:dLbl>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'SP Retn All Stu with Scenarios'!$B$30:$B$37</c:f>
              <c:strCache>
                <c:ptCount val="8"/>
                <c:pt idx="0">
                  <c:v>FA2018</c:v>
                </c:pt>
                <c:pt idx="1">
                  <c:v>FA2019</c:v>
                </c:pt>
                <c:pt idx="2">
                  <c:v>FA2020</c:v>
                </c:pt>
                <c:pt idx="3">
                  <c:v>FA2021</c:v>
                </c:pt>
                <c:pt idx="4">
                  <c:v>FA2022</c:v>
                </c:pt>
                <c:pt idx="5">
                  <c:v>FA2023</c:v>
                </c:pt>
                <c:pt idx="6">
                  <c:v>FA2024</c:v>
                </c:pt>
                <c:pt idx="7">
                  <c:v>FA2025</c:v>
                </c:pt>
              </c:strCache>
            </c:strRef>
          </c:cat>
          <c:val>
            <c:numRef>
              <c:f>'SP Retn All Stu with Scenarios'!$D$30:$D$37</c:f>
              <c:numCache>
                <c:formatCode>_(* #,##0_);_(* \(#,##0\);_(* "-"??_);_(@_)</c:formatCode>
                <c:ptCount val="8"/>
                <c:pt idx="0">
                  <c:v>2387</c:v>
                </c:pt>
                <c:pt idx="1">
                  <c:v>2440</c:v>
                </c:pt>
                <c:pt idx="2">
                  <c:v>2146</c:v>
                </c:pt>
                <c:pt idx="3">
                  <c:v>2055</c:v>
                </c:pt>
                <c:pt idx="4">
                  <c:v>1946</c:v>
                </c:pt>
                <c:pt idx="5">
                  <c:v>1946</c:v>
                </c:pt>
                <c:pt idx="6">
                  <c:v>1946</c:v>
                </c:pt>
                <c:pt idx="7">
                  <c:v>1946</c:v>
                </c:pt>
              </c:numCache>
            </c:numRef>
          </c:val>
          <c:smooth val="0"/>
          <c:extLst>
            <c:ext xmlns:c16="http://schemas.microsoft.com/office/drawing/2014/chart" uri="{C3380CC4-5D6E-409C-BE32-E72D297353CC}">
              <c16:uniqueId val="{00000001-7286-471E-962E-C77A41B9357C}"/>
            </c:ext>
          </c:extLst>
        </c:ser>
        <c:ser>
          <c:idx val="2"/>
          <c:order val="2"/>
          <c:tx>
            <c:strRef>
              <c:f>'SP Retn All Stu with Scenarios'!$E$29</c:f>
              <c:strCache>
                <c:ptCount val="1"/>
                <c:pt idx="0">
                  <c:v>Change by  1.0%</c:v>
                </c:pt>
              </c:strCache>
            </c:strRef>
          </c:tx>
          <c:spPr>
            <a:ln w="28575" cap="rnd">
              <a:solidFill>
                <a:srgbClr val="00B050"/>
              </a:solidFill>
              <a:round/>
            </a:ln>
            <a:effectLst/>
          </c:spPr>
          <c:marker>
            <c:symbol val="circle"/>
            <c:size val="7"/>
            <c:spPr>
              <a:solidFill>
                <a:srgbClr val="00B050"/>
              </a:solidFill>
              <a:ln w="9525">
                <a:solidFill>
                  <a:srgbClr val="00B050"/>
                </a:solidFill>
              </a:ln>
              <a:effectLst/>
            </c:spPr>
          </c:marker>
          <c:dLbls>
            <c:dLbl>
              <c:idx val="5"/>
              <c:spPr>
                <a:solidFill>
                  <a:srgbClr val="00B05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6-F0FD-42B3-9ADF-D0D70BAE38C0}"/>
                </c:ext>
              </c:extLst>
            </c:dLbl>
            <c:dLbl>
              <c:idx val="6"/>
              <c:spPr>
                <a:solidFill>
                  <a:srgbClr val="00B05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5-F0FD-42B3-9ADF-D0D70BAE38C0}"/>
                </c:ext>
              </c:extLst>
            </c:dLbl>
            <c:dLbl>
              <c:idx val="7"/>
              <c:spPr>
                <a:solidFill>
                  <a:srgbClr val="00B05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4-F0FD-42B3-9ADF-D0D70BAE38C0}"/>
                </c:ext>
              </c:extLst>
            </c:dLbl>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tx1">
                        <a:lumMod val="75000"/>
                        <a:lumOff val="25000"/>
                      </a:schemeClr>
                    </a:solidFill>
                    <a:latin typeface="+mn-lt"/>
                    <a:ea typeface="+mn-ea"/>
                    <a:cs typeface="+mn-cs"/>
                  </a:defRPr>
                </a:pPr>
                <a:endParaRPr lang="en-US"/>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'SP Retn All Stu with Scenarios'!$B$30:$B$37</c:f>
              <c:strCache>
                <c:ptCount val="8"/>
                <c:pt idx="0">
                  <c:v>FA2018</c:v>
                </c:pt>
                <c:pt idx="1">
                  <c:v>FA2019</c:v>
                </c:pt>
                <c:pt idx="2">
                  <c:v>FA2020</c:v>
                </c:pt>
                <c:pt idx="3">
                  <c:v>FA2021</c:v>
                </c:pt>
                <c:pt idx="4">
                  <c:v>FA2022</c:v>
                </c:pt>
                <c:pt idx="5">
                  <c:v>FA2023</c:v>
                </c:pt>
                <c:pt idx="6">
                  <c:v>FA2024</c:v>
                </c:pt>
                <c:pt idx="7">
                  <c:v>FA2025</c:v>
                </c:pt>
              </c:strCache>
            </c:strRef>
          </c:cat>
          <c:val>
            <c:numRef>
              <c:f>'SP Retn All Stu with Scenarios'!$E$30:$E$37</c:f>
              <c:numCache>
                <c:formatCode>_(* #,##0_);_(* \(#,##0\);_(* "-"??_);_(@_)</c:formatCode>
                <c:ptCount val="8"/>
                <c:pt idx="0">
                  <c:v>2387</c:v>
                </c:pt>
                <c:pt idx="1">
                  <c:v>2440</c:v>
                </c:pt>
                <c:pt idx="2">
                  <c:v>2146</c:v>
                </c:pt>
                <c:pt idx="3">
                  <c:v>2055</c:v>
                </c:pt>
                <c:pt idx="4">
                  <c:v>1946</c:v>
                </c:pt>
                <c:pt idx="5">
                  <c:v>1965.46</c:v>
                </c:pt>
                <c:pt idx="6">
                  <c:v>1985.1146000000001</c:v>
                </c:pt>
                <c:pt idx="7">
                  <c:v>2004.9657460000001</c:v>
                </c:pt>
              </c:numCache>
            </c:numRef>
          </c:val>
          <c:smooth val="0"/>
          <c:extLst>
            <c:ext xmlns:c16="http://schemas.microsoft.com/office/drawing/2014/chart" uri="{C3380CC4-5D6E-409C-BE32-E72D297353CC}">
              <c16:uniqueId val="{00000002-7286-471E-962E-C77A41B9357C}"/>
            </c:ext>
          </c:extLst>
        </c:ser>
        <c:dLbls>
          <c:showLegendKey val="0"/>
          <c:showVal val="0"/>
          <c:showCatName val="0"/>
          <c:showSerName val="0"/>
          <c:showPercent val="0"/>
          <c:showBubbleSize val="0"/>
        </c:dLbls>
        <c:marker val="1"/>
        <c:smooth val="0"/>
        <c:axId val="966968320"/>
        <c:axId val="966959320"/>
      </c:lineChart>
      <c:catAx>
        <c:axId val="96696832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66959320"/>
        <c:crosses val="autoZero"/>
        <c:auto val="1"/>
        <c:lblAlgn val="ctr"/>
        <c:lblOffset val="100"/>
        <c:noMultiLvlLbl val="0"/>
      </c:catAx>
      <c:valAx>
        <c:axId val="966959320"/>
        <c:scaling>
          <c:orientation val="minMax"/>
          <c:min val="1500"/>
        </c:scaling>
        <c:delete val="0"/>
        <c:axPos val="l"/>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66968320"/>
        <c:crosses val="autoZero"/>
        <c:crossBetween val="between"/>
        <c:majorUnit val="250"/>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orientation="portrait"/>
  </c:printSettings>
</c:chartSpace>
</file>

<file path=xl/charts/chart2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sz="1200" b="1" i="0" u="none" strike="noStrike" kern="1200" spc="0" baseline="0">
                <a:solidFill>
                  <a:sysClr val="windowText" lastClr="000000">
                    <a:lumMod val="65000"/>
                    <a:lumOff val="35000"/>
                  </a:sysClr>
                </a:solidFill>
              </a:rPr>
              <a:t>Students Retained to SP: </a:t>
            </a:r>
          </a:p>
          <a:p>
            <a:pPr>
              <a:defRPr/>
            </a:pPr>
            <a:r>
              <a:rPr lang="en-US" sz="1200" b="1" i="0" u="none" strike="noStrike" kern="1200" spc="0" baseline="0">
                <a:solidFill>
                  <a:sysClr val="windowText" lastClr="000000">
                    <a:lumMod val="65000"/>
                    <a:lumOff val="35000"/>
                  </a:sysClr>
                </a:solidFill>
              </a:rPr>
              <a:t>Future Values Calculated Based on Change in Retention Rate</a:t>
            </a:r>
            <a:endParaRPr lang="en-US" sz="1200" b="1"/>
          </a:p>
        </c:rich>
      </c:tx>
      <c:layout>
        <c:manualLayout>
          <c:xMode val="edge"/>
          <c:yMode val="edge"/>
          <c:x val="0.12881494670118734"/>
          <c:y val="1.6235395202823182E-2"/>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'SP Retn All Stu with Scenarios'!$C$51</c:f>
              <c:strCache>
                <c:ptCount val="1"/>
                <c:pt idx="0">
                  <c:v>Change by -1.0%</c:v>
                </c:pt>
              </c:strCache>
            </c:strRef>
          </c:tx>
          <c:spPr>
            <a:ln w="28575" cap="rnd">
              <a:solidFill>
                <a:schemeClr val="accent1"/>
              </a:solidFill>
              <a:round/>
            </a:ln>
            <a:effectLst/>
          </c:spPr>
          <c:marker>
            <c:symbol val="square"/>
            <c:size val="7"/>
            <c:spPr>
              <a:solidFill>
                <a:srgbClr val="3333CC"/>
              </a:solidFill>
              <a:ln w="9525">
                <a:solidFill>
                  <a:srgbClr val="3333CC"/>
                </a:solidFill>
              </a:ln>
              <a:effectLst/>
            </c:spPr>
          </c:marker>
          <c:dLbls>
            <c:dLbl>
              <c:idx val="5"/>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8C61-4255-8CDD-2E7635BDD523}"/>
                </c:ext>
              </c:extLst>
            </c:dLbl>
            <c:dLbl>
              <c:idx val="6"/>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8C61-4255-8CDD-2E7635BDD523}"/>
                </c:ext>
              </c:extLst>
            </c:dLbl>
            <c:dLbl>
              <c:idx val="7"/>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8C61-4255-8CDD-2E7635BDD523}"/>
                </c:ext>
              </c:extLst>
            </c:dLbl>
            <c:spPr>
              <a:solidFill>
                <a:srgbClr val="3333CC"/>
              </a:solid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bg1"/>
                    </a:solidFill>
                    <a:latin typeface="+mn-lt"/>
                    <a:ea typeface="+mn-ea"/>
                    <a:cs typeface="+mn-cs"/>
                  </a:defRPr>
                </a:pPr>
                <a:endParaRPr lang="en-US"/>
              </a:p>
            </c:txPr>
            <c:dLblPos val="b"/>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'SP Retn All Stu with Scenarios'!$B$52:$B$59</c:f>
              <c:strCache>
                <c:ptCount val="8"/>
                <c:pt idx="0">
                  <c:v>FA2018</c:v>
                </c:pt>
                <c:pt idx="1">
                  <c:v>FA2019</c:v>
                </c:pt>
                <c:pt idx="2">
                  <c:v>FA2020</c:v>
                </c:pt>
                <c:pt idx="3">
                  <c:v>FA2021</c:v>
                </c:pt>
                <c:pt idx="4">
                  <c:v>FA2022</c:v>
                </c:pt>
                <c:pt idx="5">
                  <c:v>FA2023</c:v>
                </c:pt>
                <c:pt idx="6">
                  <c:v>FA2024</c:v>
                </c:pt>
                <c:pt idx="7">
                  <c:v>FA2025</c:v>
                </c:pt>
              </c:strCache>
            </c:strRef>
          </c:cat>
          <c:val>
            <c:numRef>
              <c:f>'SP Retn All Stu with Scenarios'!$C$52:$C$59</c:f>
              <c:numCache>
                <c:formatCode>_(* #,##0_);_(* \(#,##0\);_(* "-"??_);_(@_)</c:formatCode>
                <c:ptCount val="8"/>
                <c:pt idx="0">
                  <c:v>2387</c:v>
                </c:pt>
                <c:pt idx="1">
                  <c:v>2440</c:v>
                </c:pt>
                <c:pt idx="2">
                  <c:v>2146</c:v>
                </c:pt>
                <c:pt idx="3">
                  <c:v>2055</c:v>
                </c:pt>
                <c:pt idx="4">
                  <c:v>1946</c:v>
                </c:pt>
                <c:pt idx="5">
                  <c:v>1921.61</c:v>
                </c:pt>
                <c:pt idx="6">
                  <c:v>1897.2199999999998</c:v>
                </c:pt>
                <c:pt idx="7">
                  <c:v>1872.83</c:v>
                </c:pt>
              </c:numCache>
            </c:numRef>
          </c:val>
          <c:smooth val="0"/>
          <c:extLst>
            <c:ext xmlns:c16="http://schemas.microsoft.com/office/drawing/2014/chart" uri="{C3380CC4-5D6E-409C-BE32-E72D297353CC}">
              <c16:uniqueId val="{00000000-4A48-4AB0-9864-302DEA454428}"/>
            </c:ext>
          </c:extLst>
        </c:ser>
        <c:ser>
          <c:idx val="1"/>
          <c:order val="1"/>
          <c:tx>
            <c:strRef>
              <c:f>'SP Retn All Stu with Scenarios'!$D$51</c:f>
              <c:strCache>
                <c:ptCount val="1"/>
                <c:pt idx="0">
                  <c:v>Change by 0.0%</c:v>
                </c:pt>
              </c:strCache>
            </c:strRef>
          </c:tx>
          <c:spPr>
            <a:ln w="28575" cap="rnd">
              <a:solidFill>
                <a:schemeClr val="accent2"/>
              </a:solidFill>
              <a:round/>
            </a:ln>
            <a:effectLst/>
          </c:spPr>
          <c:marker>
            <c:symbol val="triangle"/>
            <c:size val="8"/>
            <c:spPr>
              <a:solidFill>
                <a:schemeClr val="accent2"/>
              </a:solidFill>
              <a:ln w="9525">
                <a:solidFill>
                  <a:schemeClr val="accent2"/>
                </a:solidFill>
              </a:ln>
              <a:effectLst/>
            </c:spPr>
          </c:marker>
          <c:dLbls>
            <c:dLbl>
              <c:idx val="7"/>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8C61-4255-8CDD-2E7635BDD523}"/>
                </c:ext>
              </c:extLst>
            </c:dLbl>
            <c:spPr>
              <a:solidFill>
                <a:srgbClr val="F8CBAD"/>
              </a:solid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'SP Retn All Stu with Scenarios'!$B$52:$B$59</c:f>
              <c:strCache>
                <c:ptCount val="8"/>
                <c:pt idx="0">
                  <c:v>FA2018</c:v>
                </c:pt>
                <c:pt idx="1">
                  <c:v>FA2019</c:v>
                </c:pt>
                <c:pt idx="2">
                  <c:v>FA2020</c:v>
                </c:pt>
                <c:pt idx="3">
                  <c:v>FA2021</c:v>
                </c:pt>
                <c:pt idx="4">
                  <c:v>FA2022</c:v>
                </c:pt>
                <c:pt idx="5">
                  <c:v>FA2023</c:v>
                </c:pt>
                <c:pt idx="6">
                  <c:v>FA2024</c:v>
                </c:pt>
                <c:pt idx="7">
                  <c:v>FA2025</c:v>
                </c:pt>
              </c:strCache>
            </c:strRef>
          </c:cat>
          <c:val>
            <c:numRef>
              <c:f>'SP Retn All Stu with Scenarios'!$D$52:$D$59</c:f>
              <c:numCache>
                <c:formatCode>_(* #,##0_);_(* \(#,##0\);_(* "-"??_);_(@_)</c:formatCode>
                <c:ptCount val="8"/>
                <c:pt idx="0">
                  <c:v>2387</c:v>
                </c:pt>
                <c:pt idx="1">
                  <c:v>2440</c:v>
                </c:pt>
                <c:pt idx="2">
                  <c:v>2146</c:v>
                </c:pt>
                <c:pt idx="3">
                  <c:v>2055</c:v>
                </c:pt>
                <c:pt idx="4">
                  <c:v>1946</c:v>
                </c:pt>
                <c:pt idx="5">
                  <c:v>1946</c:v>
                </c:pt>
                <c:pt idx="6">
                  <c:v>1946</c:v>
                </c:pt>
                <c:pt idx="7">
                  <c:v>1946</c:v>
                </c:pt>
              </c:numCache>
            </c:numRef>
          </c:val>
          <c:smooth val="0"/>
          <c:extLst>
            <c:ext xmlns:c16="http://schemas.microsoft.com/office/drawing/2014/chart" uri="{C3380CC4-5D6E-409C-BE32-E72D297353CC}">
              <c16:uniqueId val="{00000001-4A48-4AB0-9864-302DEA454428}"/>
            </c:ext>
          </c:extLst>
        </c:ser>
        <c:ser>
          <c:idx val="2"/>
          <c:order val="2"/>
          <c:tx>
            <c:strRef>
              <c:f>'SP Retn All Stu with Scenarios'!$E$51</c:f>
              <c:strCache>
                <c:ptCount val="1"/>
                <c:pt idx="0">
                  <c:v>Change by  1.0%</c:v>
                </c:pt>
              </c:strCache>
            </c:strRef>
          </c:tx>
          <c:spPr>
            <a:ln w="28575" cap="rnd">
              <a:solidFill>
                <a:srgbClr val="00B050"/>
              </a:solidFill>
              <a:round/>
            </a:ln>
            <a:effectLst/>
          </c:spPr>
          <c:marker>
            <c:symbol val="circle"/>
            <c:size val="7"/>
            <c:spPr>
              <a:solidFill>
                <a:srgbClr val="00B050"/>
              </a:solidFill>
              <a:ln w="9525">
                <a:solidFill>
                  <a:srgbClr val="00B050"/>
                </a:solidFill>
              </a:ln>
              <a:effectLst/>
            </c:spPr>
          </c:marker>
          <c:dLbls>
            <c:dLbl>
              <c:idx val="5"/>
              <c:spPr>
                <a:solidFill>
                  <a:srgbClr val="00B050"/>
                </a:solid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4-8C61-4255-8CDD-2E7635BDD523}"/>
                </c:ext>
              </c:extLst>
            </c:dLbl>
            <c:dLbl>
              <c:idx val="6"/>
              <c:spPr>
                <a:solidFill>
                  <a:srgbClr val="00B050"/>
                </a:solid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5-8C61-4255-8CDD-2E7635BDD523}"/>
                </c:ext>
              </c:extLst>
            </c:dLbl>
            <c:dLbl>
              <c:idx val="7"/>
              <c:spPr>
                <a:solidFill>
                  <a:srgbClr val="00B050"/>
                </a:solid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6-8C61-4255-8CDD-2E7635BDD523}"/>
                </c:ext>
              </c:extLst>
            </c:dLbl>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tx1">
                        <a:lumMod val="75000"/>
                        <a:lumOff val="25000"/>
                      </a:schemeClr>
                    </a:solidFill>
                    <a:latin typeface="+mn-lt"/>
                    <a:ea typeface="+mn-ea"/>
                    <a:cs typeface="+mn-cs"/>
                  </a:defRPr>
                </a:pPr>
                <a:endParaRPr lang="en-US"/>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'SP Retn All Stu with Scenarios'!$B$52:$B$59</c:f>
              <c:strCache>
                <c:ptCount val="8"/>
                <c:pt idx="0">
                  <c:v>FA2018</c:v>
                </c:pt>
                <c:pt idx="1">
                  <c:v>FA2019</c:v>
                </c:pt>
                <c:pt idx="2">
                  <c:v>FA2020</c:v>
                </c:pt>
                <c:pt idx="3">
                  <c:v>FA2021</c:v>
                </c:pt>
                <c:pt idx="4">
                  <c:v>FA2022</c:v>
                </c:pt>
                <c:pt idx="5">
                  <c:v>FA2023</c:v>
                </c:pt>
                <c:pt idx="6">
                  <c:v>FA2024</c:v>
                </c:pt>
                <c:pt idx="7">
                  <c:v>FA2025</c:v>
                </c:pt>
              </c:strCache>
            </c:strRef>
          </c:cat>
          <c:val>
            <c:numRef>
              <c:f>'SP Retn All Stu with Scenarios'!$E$52:$E$59</c:f>
              <c:numCache>
                <c:formatCode>_(* #,##0_);_(* \(#,##0\);_(* "-"??_);_(@_)</c:formatCode>
                <c:ptCount val="8"/>
                <c:pt idx="0">
                  <c:v>2387</c:v>
                </c:pt>
                <c:pt idx="1">
                  <c:v>2440</c:v>
                </c:pt>
                <c:pt idx="2">
                  <c:v>2146</c:v>
                </c:pt>
                <c:pt idx="3">
                  <c:v>2055</c:v>
                </c:pt>
                <c:pt idx="4">
                  <c:v>1946</c:v>
                </c:pt>
                <c:pt idx="5">
                  <c:v>1970.3899999999999</c:v>
                </c:pt>
                <c:pt idx="6">
                  <c:v>1994.78</c:v>
                </c:pt>
                <c:pt idx="7">
                  <c:v>2019.17</c:v>
                </c:pt>
              </c:numCache>
            </c:numRef>
          </c:val>
          <c:smooth val="0"/>
          <c:extLst>
            <c:ext xmlns:c16="http://schemas.microsoft.com/office/drawing/2014/chart" uri="{C3380CC4-5D6E-409C-BE32-E72D297353CC}">
              <c16:uniqueId val="{00000002-4A48-4AB0-9864-302DEA454428}"/>
            </c:ext>
          </c:extLst>
        </c:ser>
        <c:dLbls>
          <c:showLegendKey val="0"/>
          <c:showVal val="0"/>
          <c:showCatName val="0"/>
          <c:showSerName val="0"/>
          <c:showPercent val="0"/>
          <c:showBubbleSize val="0"/>
        </c:dLbls>
        <c:marker val="1"/>
        <c:smooth val="0"/>
        <c:axId val="966968320"/>
        <c:axId val="966959320"/>
      </c:lineChart>
      <c:catAx>
        <c:axId val="96696832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66959320"/>
        <c:crosses val="autoZero"/>
        <c:auto val="1"/>
        <c:lblAlgn val="ctr"/>
        <c:lblOffset val="100"/>
        <c:noMultiLvlLbl val="0"/>
      </c:catAx>
      <c:valAx>
        <c:axId val="966959320"/>
        <c:scaling>
          <c:orientation val="minMax"/>
          <c:min val="1500"/>
        </c:scaling>
        <c:delete val="0"/>
        <c:axPos val="l"/>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66968320"/>
        <c:crosses val="autoZero"/>
        <c:crossBetween val="between"/>
        <c:majorUnit val="250"/>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orientation="portrait"/>
  </c:printSettings>
</c:chartSpace>
</file>

<file path=xl/charts/chart3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r>
              <a:rPr lang="en-US" b="1"/>
              <a:t>All Students by Fall Term</a:t>
            </a:r>
          </a:p>
        </c:rich>
      </c:tx>
      <c:overlay val="0"/>
      <c:spPr>
        <a:noFill/>
        <a:ln>
          <a:noFill/>
        </a:ln>
        <a:effectLst/>
      </c:spPr>
      <c:txPr>
        <a:bodyPr rot="0" spcFirstLastPara="1" vertOverflow="ellipsis" vert="horz" wrap="square" anchor="ctr" anchorCtr="1"/>
        <a:lstStyle/>
        <a:p>
          <a:pPr>
            <a:defRPr sz="1400" b="1"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'FA Retn All Stu with Scenarios'!$C$10</c:f>
              <c:strCache>
                <c:ptCount val="1"/>
                <c:pt idx="0">
                  <c:v>Change by -1.0%</c:v>
                </c:pt>
              </c:strCache>
            </c:strRef>
          </c:tx>
          <c:spPr>
            <a:ln w="28575" cap="rnd">
              <a:solidFill>
                <a:schemeClr val="accent1"/>
              </a:solidFill>
              <a:round/>
            </a:ln>
            <a:effectLst/>
          </c:spPr>
          <c:marker>
            <c:symbol val="square"/>
            <c:size val="7"/>
            <c:spPr>
              <a:solidFill>
                <a:srgbClr val="3333CC"/>
              </a:solidFill>
              <a:ln w="9525">
                <a:solidFill>
                  <a:srgbClr val="3333CC"/>
                </a:solidFill>
              </a:ln>
              <a:effectLst/>
            </c:spPr>
          </c:marker>
          <c:dLbls>
            <c:dLbl>
              <c:idx val="5"/>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5385-4FC8-A612-2AEA929242D6}"/>
                </c:ext>
              </c:extLst>
            </c:dLbl>
            <c:dLbl>
              <c:idx val="6"/>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5385-4FC8-A612-2AEA929242D6}"/>
                </c:ext>
              </c:extLst>
            </c:dLbl>
            <c:dLbl>
              <c:idx val="7"/>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5385-4FC8-A612-2AEA929242D6}"/>
                </c:ext>
              </c:extLst>
            </c:dLbl>
            <c:spPr>
              <a:solidFill>
                <a:srgbClr val="3333CC"/>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b"/>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'FA Retn All Stu with Scenarios'!$B$11:$B$18</c:f>
              <c:strCache>
                <c:ptCount val="8"/>
                <c:pt idx="0">
                  <c:v>FA2017</c:v>
                </c:pt>
                <c:pt idx="1">
                  <c:v>FA2018</c:v>
                </c:pt>
                <c:pt idx="2">
                  <c:v>FA2019</c:v>
                </c:pt>
                <c:pt idx="3">
                  <c:v>FA2020</c:v>
                </c:pt>
                <c:pt idx="4">
                  <c:v>FA2021</c:v>
                </c:pt>
                <c:pt idx="5">
                  <c:v>FA2022</c:v>
                </c:pt>
                <c:pt idx="6">
                  <c:v>FA2023</c:v>
                </c:pt>
                <c:pt idx="7">
                  <c:v>FA2024</c:v>
                </c:pt>
              </c:strCache>
            </c:strRef>
          </c:cat>
          <c:val>
            <c:numRef>
              <c:f>'FA Retn All Stu with Scenarios'!$C$11:$C$18</c:f>
              <c:numCache>
                <c:formatCode>_(* #,##0_);_(* \(#,##0\);_(* "-"??_);_(@_)</c:formatCode>
                <c:ptCount val="8"/>
                <c:pt idx="0">
                  <c:v>3042</c:v>
                </c:pt>
                <c:pt idx="1">
                  <c:v>2955</c:v>
                </c:pt>
                <c:pt idx="2">
                  <c:v>3032</c:v>
                </c:pt>
                <c:pt idx="3">
                  <c:v>2728</c:v>
                </c:pt>
                <c:pt idx="4">
                  <c:v>2582</c:v>
                </c:pt>
                <c:pt idx="5">
                  <c:v>2556.1799999999998</c:v>
                </c:pt>
                <c:pt idx="6">
                  <c:v>2530.6181999999999</c:v>
                </c:pt>
                <c:pt idx="7">
                  <c:v>2505.3120180000001</c:v>
                </c:pt>
              </c:numCache>
            </c:numRef>
          </c:val>
          <c:smooth val="0"/>
          <c:extLst>
            <c:ext xmlns:c16="http://schemas.microsoft.com/office/drawing/2014/chart" uri="{C3380CC4-5D6E-409C-BE32-E72D297353CC}">
              <c16:uniqueId val="{00000000-D4DD-459F-9963-900C83061ADD}"/>
            </c:ext>
          </c:extLst>
        </c:ser>
        <c:ser>
          <c:idx val="1"/>
          <c:order val="1"/>
          <c:tx>
            <c:strRef>
              <c:f>'FA Retn All Stu with Scenarios'!$D$10</c:f>
              <c:strCache>
                <c:ptCount val="1"/>
                <c:pt idx="0">
                  <c:v>Change by 0.0%</c:v>
                </c:pt>
              </c:strCache>
            </c:strRef>
          </c:tx>
          <c:spPr>
            <a:ln w="28575" cap="rnd">
              <a:solidFill>
                <a:schemeClr val="accent2"/>
              </a:solidFill>
              <a:round/>
            </a:ln>
            <a:effectLst/>
          </c:spPr>
          <c:marker>
            <c:symbol val="triangle"/>
            <c:size val="8"/>
            <c:spPr>
              <a:solidFill>
                <a:schemeClr val="accent2"/>
              </a:solidFill>
              <a:ln w="9525">
                <a:solidFill>
                  <a:schemeClr val="accent2"/>
                </a:solidFill>
              </a:ln>
              <a:effectLst/>
            </c:spPr>
          </c:marker>
          <c:dLbls>
            <c:dLbl>
              <c:idx val="7"/>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5385-4FC8-A612-2AEA929242D6}"/>
                </c:ext>
              </c:extLst>
            </c:dLbl>
            <c:spPr>
              <a:solidFill>
                <a:srgbClr val="F8CBAD"/>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'FA Retn All Stu with Scenarios'!$B$11:$B$18</c:f>
              <c:strCache>
                <c:ptCount val="8"/>
                <c:pt idx="0">
                  <c:v>FA2017</c:v>
                </c:pt>
                <c:pt idx="1">
                  <c:v>FA2018</c:v>
                </c:pt>
                <c:pt idx="2">
                  <c:v>FA2019</c:v>
                </c:pt>
                <c:pt idx="3">
                  <c:v>FA2020</c:v>
                </c:pt>
                <c:pt idx="4">
                  <c:v>FA2021</c:v>
                </c:pt>
                <c:pt idx="5">
                  <c:v>FA2022</c:v>
                </c:pt>
                <c:pt idx="6">
                  <c:v>FA2023</c:v>
                </c:pt>
                <c:pt idx="7">
                  <c:v>FA2024</c:v>
                </c:pt>
              </c:strCache>
            </c:strRef>
          </c:cat>
          <c:val>
            <c:numRef>
              <c:f>'FA Retn All Stu with Scenarios'!$D$11:$D$18</c:f>
              <c:numCache>
                <c:formatCode>_(* #,##0_);_(* \(#,##0\);_(* "-"??_);_(@_)</c:formatCode>
                <c:ptCount val="8"/>
                <c:pt idx="0">
                  <c:v>3042</c:v>
                </c:pt>
                <c:pt idx="1">
                  <c:v>2955</c:v>
                </c:pt>
                <c:pt idx="2">
                  <c:v>3032</c:v>
                </c:pt>
                <c:pt idx="3">
                  <c:v>2728</c:v>
                </c:pt>
                <c:pt idx="4">
                  <c:v>2582</c:v>
                </c:pt>
                <c:pt idx="5">
                  <c:v>2582</c:v>
                </c:pt>
                <c:pt idx="6">
                  <c:v>2582</c:v>
                </c:pt>
                <c:pt idx="7">
                  <c:v>2582</c:v>
                </c:pt>
              </c:numCache>
            </c:numRef>
          </c:val>
          <c:smooth val="0"/>
          <c:extLst>
            <c:ext xmlns:c16="http://schemas.microsoft.com/office/drawing/2014/chart" uri="{C3380CC4-5D6E-409C-BE32-E72D297353CC}">
              <c16:uniqueId val="{00000001-D4DD-459F-9963-900C83061ADD}"/>
            </c:ext>
          </c:extLst>
        </c:ser>
        <c:ser>
          <c:idx val="2"/>
          <c:order val="2"/>
          <c:tx>
            <c:strRef>
              <c:f>'FA Retn All Stu with Scenarios'!$E$10</c:f>
              <c:strCache>
                <c:ptCount val="1"/>
                <c:pt idx="0">
                  <c:v>Change by  1.0%</c:v>
                </c:pt>
              </c:strCache>
            </c:strRef>
          </c:tx>
          <c:spPr>
            <a:ln w="28575" cap="rnd">
              <a:solidFill>
                <a:srgbClr val="00B050"/>
              </a:solidFill>
              <a:round/>
            </a:ln>
            <a:effectLst/>
          </c:spPr>
          <c:marker>
            <c:symbol val="circle"/>
            <c:size val="7"/>
            <c:spPr>
              <a:solidFill>
                <a:srgbClr val="00B050"/>
              </a:solidFill>
              <a:ln w="9525">
                <a:solidFill>
                  <a:srgbClr val="00B050"/>
                </a:solidFill>
              </a:ln>
              <a:effectLst/>
            </c:spPr>
          </c:marker>
          <c:dLbls>
            <c:dLbl>
              <c:idx val="5"/>
              <c:spPr>
                <a:solidFill>
                  <a:srgbClr val="00B05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4-5385-4FC8-A612-2AEA929242D6}"/>
                </c:ext>
              </c:extLst>
            </c:dLbl>
            <c:dLbl>
              <c:idx val="6"/>
              <c:spPr>
                <a:solidFill>
                  <a:srgbClr val="00B05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5-5385-4FC8-A612-2AEA929242D6}"/>
                </c:ext>
              </c:extLst>
            </c:dLbl>
            <c:dLbl>
              <c:idx val="7"/>
              <c:spPr>
                <a:solidFill>
                  <a:srgbClr val="00B05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6-5385-4FC8-A612-2AEA929242D6}"/>
                </c:ext>
              </c:extLst>
            </c:dLbl>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tx1">
                        <a:lumMod val="75000"/>
                        <a:lumOff val="25000"/>
                      </a:schemeClr>
                    </a:solidFill>
                    <a:latin typeface="+mn-lt"/>
                    <a:ea typeface="+mn-ea"/>
                    <a:cs typeface="+mn-cs"/>
                  </a:defRPr>
                </a:pPr>
                <a:endParaRPr lang="en-US"/>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'FA Retn All Stu with Scenarios'!$B$11:$B$18</c:f>
              <c:strCache>
                <c:ptCount val="8"/>
                <c:pt idx="0">
                  <c:v>FA2017</c:v>
                </c:pt>
                <c:pt idx="1">
                  <c:v>FA2018</c:v>
                </c:pt>
                <c:pt idx="2">
                  <c:v>FA2019</c:v>
                </c:pt>
                <c:pt idx="3">
                  <c:v>FA2020</c:v>
                </c:pt>
                <c:pt idx="4">
                  <c:v>FA2021</c:v>
                </c:pt>
                <c:pt idx="5">
                  <c:v>FA2022</c:v>
                </c:pt>
                <c:pt idx="6">
                  <c:v>FA2023</c:v>
                </c:pt>
                <c:pt idx="7">
                  <c:v>FA2024</c:v>
                </c:pt>
              </c:strCache>
            </c:strRef>
          </c:cat>
          <c:val>
            <c:numRef>
              <c:f>'FA Retn All Stu with Scenarios'!$E$11:$E$18</c:f>
              <c:numCache>
                <c:formatCode>_(* #,##0_);_(* \(#,##0\);_(* "-"??_);_(@_)</c:formatCode>
                <c:ptCount val="8"/>
                <c:pt idx="0">
                  <c:v>3042</c:v>
                </c:pt>
                <c:pt idx="1">
                  <c:v>2955</c:v>
                </c:pt>
                <c:pt idx="2">
                  <c:v>3032</c:v>
                </c:pt>
                <c:pt idx="3">
                  <c:v>2728</c:v>
                </c:pt>
                <c:pt idx="4">
                  <c:v>2582</c:v>
                </c:pt>
                <c:pt idx="5">
                  <c:v>2607.8200000000002</c:v>
                </c:pt>
                <c:pt idx="6">
                  <c:v>2633.8982000000001</c:v>
                </c:pt>
                <c:pt idx="7">
                  <c:v>2660.2371820000003</c:v>
                </c:pt>
              </c:numCache>
            </c:numRef>
          </c:val>
          <c:smooth val="0"/>
          <c:extLst>
            <c:ext xmlns:c16="http://schemas.microsoft.com/office/drawing/2014/chart" uri="{C3380CC4-5D6E-409C-BE32-E72D297353CC}">
              <c16:uniqueId val="{00000002-D4DD-459F-9963-900C83061ADD}"/>
            </c:ext>
          </c:extLst>
        </c:ser>
        <c:dLbls>
          <c:showLegendKey val="0"/>
          <c:showVal val="0"/>
          <c:showCatName val="0"/>
          <c:showSerName val="0"/>
          <c:showPercent val="0"/>
          <c:showBubbleSize val="0"/>
        </c:dLbls>
        <c:marker val="1"/>
        <c:smooth val="0"/>
        <c:axId val="966968320"/>
        <c:axId val="966959320"/>
      </c:lineChart>
      <c:catAx>
        <c:axId val="96696832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66959320"/>
        <c:crosses val="autoZero"/>
        <c:auto val="1"/>
        <c:lblAlgn val="ctr"/>
        <c:lblOffset val="100"/>
        <c:noMultiLvlLbl val="0"/>
      </c:catAx>
      <c:valAx>
        <c:axId val="966959320"/>
        <c:scaling>
          <c:orientation val="minMax"/>
          <c:min val="2000"/>
        </c:scaling>
        <c:delete val="0"/>
        <c:axPos val="l"/>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66968320"/>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5" l="0.65" r="0.5" t="0.65" header="0.3" footer="0.3"/>
    <c:pageSetup orientation="landscape"/>
  </c:printSettings>
</c:chartSpace>
</file>

<file path=xl/charts/chart3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200" b="0" i="0" u="none" strike="noStrike" kern="1200" spc="0" baseline="0">
                <a:solidFill>
                  <a:schemeClr val="tx1">
                    <a:lumMod val="65000"/>
                    <a:lumOff val="35000"/>
                  </a:schemeClr>
                </a:solidFill>
                <a:latin typeface="+mn-lt"/>
                <a:ea typeface="+mn-ea"/>
                <a:cs typeface="+mn-cs"/>
              </a:defRPr>
            </a:pPr>
            <a:r>
              <a:rPr lang="en-US" sz="1200" b="1"/>
              <a:t>Students Retained to Fall</a:t>
            </a:r>
            <a:r>
              <a:rPr lang="en-US" sz="1200" b="1" baseline="0"/>
              <a:t> 2</a:t>
            </a:r>
            <a:r>
              <a:rPr lang="en-US" sz="1200" b="1" i="0" u="none" strike="noStrike" kern="1200" spc="0" baseline="0">
                <a:solidFill>
                  <a:sysClr val="windowText" lastClr="000000">
                    <a:lumMod val="65000"/>
                    <a:lumOff val="35000"/>
                  </a:sysClr>
                </a:solidFill>
              </a:rPr>
              <a:t>:</a:t>
            </a:r>
          </a:p>
          <a:p>
            <a:pPr>
              <a:defRPr sz="1200"/>
            </a:pPr>
            <a:r>
              <a:rPr lang="en-US" sz="1200" b="1" i="0" u="none" strike="noStrike" kern="1200" spc="0" baseline="0">
                <a:solidFill>
                  <a:sysClr val="windowText" lastClr="000000">
                    <a:lumMod val="65000"/>
                    <a:lumOff val="35000"/>
                  </a:sysClr>
                </a:solidFill>
              </a:rPr>
              <a:t>Future Values Calculated Based on Change in Number of Students</a:t>
            </a:r>
          </a:p>
          <a:p>
            <a:pPr>
              <a:defRPr sz="1200"/>
            </a:pPr>
            <a:endParaRPr lang="en-US" sz="1200"/>
          </a:p>
        </c:rich>
      </c:tx>
      <c:layout>
        <c:manualLayout>
          <c:xMode val="edge"/>
          <c:yMode val="edge"/>
          <c:x val="0.14628127960257187"/>
          <c:y val="2.0452627993622772E-2"/>
        </c:manualLayout>
      </c:layout>
      <c:overlay val="0"/>
      <c:spPr>
        <a:noFill/>
        <a:ln>
          <a:noFill/>
        </a:ln>
        <a:effectLst/>
      </c:spPr>
      <c:txPr>
        <a:bodyPr rot="0" spcFirstLastPara="1" vertOverflow="ellipsis" vert="horz" wrap="square" anchor="ctr" anchorCtr="1"/>
        <a:lstStyle/>
        <a:p>
          <a:pPr>
            <a:defRPr sz="12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'FA Retn All Stu with Scenarios'!$C$30</c:f>
              <c:strCache>
                <c:ptCount val="1"/>
                <c:pt idx="0">
                  <c:v>Change by -1.0%</c:v>
                </c:pt>
              </c:strCache>
            </c:strRef>
          </c:tx>
          <c:spPr>
            <a:ln w="28575" cap="rnd">
              <a:solidFill>
                <a:schemeClr val="accent1"/>
              </a:solidFill>
              <a:round/>
            </a:ln>
            <a:effectLst/>
          </c:spPr>
          <c:marker>
            <c:symbol val="square"/>
            <c:size val="7"/>
            <c:spPr>
              <a:solidFill>
                <a:srgbClr val="3333CC"/>
              </a:solidFill>
              <a:ln w="9525">
                <a:solidFill>
                  <a:srgbClr val="3333CC"/>
                </a:solidFill>
              </a:ln>
              <a:effectLst/>
            </c:spPr>
          </c:marker>
          <c:dLbls>
            <c:dLbl>
              <c:idx val="5"/>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3902-4AF2-96D8-5368FFCEE6D9}"/>
                </c:ext>
              </c:extLst>
            </c:dLbl>
            <c:dLbl>
              <c:idx val="6"/>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3902-4AF2-96D8-5368FFCEE6D9}"/>
                </c:ext>
              </c:extLst>
            </c:dLbl>
            <c:dLbl>
              <c:idx val="7"/>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3902-4AF2-96D8-5368FFCEE6D9}"/>
                </c:ext>
              </c:extLst>
            </c:dLbl>
            <c:spPr>
              <a:solidFill>
                <a:srgbClr val="3333CC"/>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b"/>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'FA Retn All Stu with Scenarios'!$B$31:$B$38</c:f>
              <c:strCache>
                <c:ptCount val="8"/>
                <c:pt idx="0">
                  <c:v>FA2017</c:v>
                </c:pt>
                <c:pt idx="1">
                  <c:v>FA2018</c:v>
                </c:pt>
                <c:pt idx="2">
                  <c:v>FA2019</c:v>
                </c:pt>
                <c:pt idx="3">
                  <c:v>FA2020</c:v>
                </c:pt>
                <c:pt idx="4">
                  <c:v>FA2021</c:v>
                </c:pt>
                <c:pt idx="5">
                  <c:v>FA2022</c:v>
                </c:pt>
                <c:pt idx="6">
                  <c:v>FA2023</c:v>
                </c:pt>
                <c:pt idx="7">
                  <c:v>FA2024</c:v>
                </c:pt>
              </c:strCache>
            </c:strRef>
          </c:cat>
          <c:val>
            <c:numRef>
              <c:f>'FA Retn All Stu with Scenarios'!$C$31:$C$38</c:f>
              <c:numCache>
                <c:formatCode>_(* #,##0_);_(* \(#,##0\);_(* "-"??_);_(@_)</c:formatCode>
                <c:ptCount val="8"/>
                <c:pt idx="0">
                  <c:v>1647</c:v>
                </c:pt>
                <c:pt idx="1">
                  <c:v>1714</c:v>
                </c:pt>
                <c:pt idx="2">
                  <c:v>1696</c:v>
                </c:pt>
                <c:pt idx="3">
                  <c:v>1546</c:v>
                </c:pt>
                <c:pt idx="4">
                  <c:v>1439</c:v>
                </c:pt>
                <c:pt idx="5">
                  <c:v>1424.61</c:v>
                </c:pt>
                <c:pt idx="6">
                  <c:v>1410.3638999999998</c:v>
                </c:pt>
                <c:pt idx="7">
                  <c:v>1396.2602609999999</c:v>
                </c:pt>
              </c:numCache>
            </c:numRef>
          </c:val>
          <c:smooth val="0"/>
          <c:extLst>
            <c:ext xmlns:c16="http://schemas.microsoft.com/office/drawing/2014/chart" uri="{C3380CC4-5D6E-409C-BE32-E72D297353CC}">
              <c16:uniqueId val="{00000000-A5B2-40D9-8F65-6953B68A0AE0}"/>
            </c:ext>
          </c:extLst>
        </c:ser>
        <c:ser>
          <c:idx val="1"/>
          <c:order val="1"/>
          <c:tx>
            <c:strRef>
              <c:f>'FA Retn All Stu with Scenarios'!$D$30</c:f>
              <c:strCache>
                <c:ptCount val="1"/>
                <c:pt idx="0">
                  <c:v>Change by 0.0%</c:v>
                </c:pt>
              </c:strCache>
            </c:strRef>
          </c:tx>
          <c:spPr>
            <a:ln w="28575" cap="rnd">
              <a:solidFill>
                <a:schemeClr val="accent2"/>
              </a:solidFill>
              <a:round/>
            </a:ln>
            <a:effectLst/>
          </c:spPr>
          <c:marker>
            <c:symbol val="triangle"/>
            <c:size val="8"/>
            <c:spPr>
              <a:solidFill>
                <a:schemeClr val="accent2"/>
              </a:solidFill>
              <a:ln w="9525">
                <a:solidFill>
                  <a:schemeClr val="accent2"/>
                </a:solidFill>
              </a:ln>
              <a:effectLst/>
            </c:spPr>
          </c:marker>
          <c:dLbls>
            <c:dLbl>
              <c:idx val="7"/>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3902-4AF2-96D8-5368FFCEE6D9}"/>
                </c:ext>
              </c:extLst>
            </c:dLbl>
            <c:spPr>
              <a:solidFill>
                <a:srgbClr val="F8CBAD"/>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'FA Retn All Stu with Scenarios'!$B$31:$B$38</c:f>
              <c:strCache>
                <c:ptCount val="8"/>
                <c:pt idx="0">
                  <c:v>FA2017</c:v>
                </c:pt>
                <c:pt idx="1">
                  <c:v>FA2018</c:v>
                </c:pt>
                <c:pt idx="2">
                  <c:v>FA2019</c:v>
                </c:pt>
                <c:pt idx="3">
                  <c:v>FA2020</c:v>
                </c:pt>
                <c:pt idx="4">
                  <c:v>FA2021</c:v>
                </c:pt>
                <c:pt idx="5">
                  <c:v>FA2022</c:v>
                </c:pt>
                <c:pt idx="6">
                  <c:v>FA2023</c:v>
                </c:pt>
                <c:pt idx="7">
                  <c:v>FA2024</c:v>
                </c:pt>
              </c:strCache>
            </c:strRef>
          </c:cat>
          <c:val>
            <c:numRef>
              <c:f>'FA Retn All Stu with Scenarios'!$D$31:$D$38</c:f>
              <c:numCache>
                <c:formatCode>_(* #,##0_);_(* \(#,##0\);_(* "-"??_);_(@_)</c:formatCode>
                <c:ptCount val="8"/>
                <c:pt idx="0">
                  <c:v>1647</c:v>
                </c:pt>
                <c:pt idx="1">
                  <c:v>1714</c:v>
                </c:pt>
                <c:pt idx="2">
                  <c:v>1696</c:v>
                </c:pt>
                <c:pt idx="3">
                  <c:v>1546</c:v>
                </c:pt>
                <c:pt idx="4">
                  <c:v>1439</c:v>
                </c:pt>
                <c:pt idx="5">
                  <c:v>1439</c:v>
                </c:pt>
                <c:pt idx="6">
                  <c:v>1439</c:v>
                </c:pt>
                <c:pt idx="7">
                  <c:v>1439</c:v>
                </c:pt>
              </c:numCache>
            </c:numRef>
          </c:val>
          <c:smooth val="0"/>
          <c:extLst>
            <c:ext xmlns:c16="http://schemas.microsoft.com/office/drawing/2014/chart" uri="{C3380CC4-5D6E-409C-BE32-E72D297353CC}">
              <c16:uniqueId val="{00000001-A5B2-40D9-8F65-6953B68A0AE0}"/>
            </c:ext>
          </c:extLst>
        </c:ser>
        <c:ser>
          <c:idx val="2"/>
          <c:order val="2"/>
          <c:tx>
            <c:strRef>
              <c:f>'FA Retn All Stu with Scenarios'!$E$30</c:f>
              <c:strCache>
                <c:ptCount val="1"/>
                <c:pt idx="0">
                  <c:v>Change by  1.0%</c:v>
                </c:pt>
              </c:strCache>
            </c:strRef>
          </c:tx>
          <c:spPr>
            <a:ln w="28575" cap="rnd">
              <a:solidFill>
                <a:srgbClr val="00B050"/>
              </a:solidFill>
              <a:round/>
            </a:ln>
            <a:effectLst/>
          </c:spPr>
          <c:marker>
            <c:symbol val="circle"/>
            <c:size val="7"/>
            <c:spPr>
              <a:solidFill>
                <a:srgbClr val="00B050"/>
              </a:solidFill>
              <a:ln w="9525">
                <a:solidFill>
                  <a:srgbClr val="00B050"/>
                </a:solidFill>
              </a:ln>
              <a:effectLst/>
            </c:spPr>
          </c:marker>
          <c:dLbls>
            <c:dLbl>
              <c:idx val="5"/>
              <c:spPr>
                <a:solidFill>
                  <a:srgbClr val="00B05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6-3902-4AF2-96D8-5368FFCEE6D9}"/>
                </c:ext>
              </c:extLst>
            </c:dLbl>
            <c:dLbl>
              <c:idx val="6"/>
              <c:spPr>
                <a:solidFill>
                  <a:srgbClr val="00B05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5-3902-4AF2-96D8-5368FFCEE6D9}"/>
                </c:ext>
              </c:extLst>
            </c:dLbl>
            <c:dLbl>
              <c:idx val="7"/>
              <c:spPr>
                <a:solidFill>
                  <a:srgbClr val="00B05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4-3902-4AF2-96D8-5368FFCEE6D9}"/>
                </c:ext>
              </c:extLst>
            </c:dLbl>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tx1">
                        <a:lumMod val="75000"/>
                        <a:lumOff val="25000"/>
                      </a:schemeClr>
                    </a:solidFill>
                    <a:latin typeface="+mn-lt"/>
                    <a:ea typeface="+mn-ea"/>
                    <a:cs typeface="+mn-cs"/>
                  </a:defRPr>
                </a:pPr>
                <a:endParaRPr lang="en-US"/>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'FA Retn All Stu with Scenarios'!$B$31:$B$38</c:f>
              <c:strCache>
                <c:ptCount val="8"/>
                <c:pt idx="0">
                  <c:v>FA2017</c:v>
                </c:pt>
                <c:pt idx="1">
                  <c:v>FA2018</c:v>
                </c:pt>
                <c:pt idx="2">
                  <c:v>FA2019</c:v>
                </c:pt>
                <c:pt idx="3">
                  <c:v>FA2020</c:v>
                </c:pt>
                <c:pt idx="4">
                  <c:v>FA2021</c:v>
                </c:pt>
                <c:pt idx="5">
                  <c:v>FA2022</c:v>
                </c:pt>
                <c:pt idx="6">
                  <c:v>FA2023</c:v>
                </c:pt>
                <c:pt idx="7">
                  <c:v>FA2024</c:v>
                </c:pt>
              </c:strCache>
            </c:strRef>
          </c:cat>
          <c:val>
            <c:numRef>
              <c:f>'FA Retn All Stu with Scenarios'!$E$31:$E$38</c:f>
              <c:numCache>
                <c:formatCode>_(* #,##0_);_(* \(#,##0\);_(* "-"??_);_(@_)</c:formatCode>
                <c:ptCount val="8"/>
                <c:pt idx="0">
                  <c:v>1647</c:v>
                </c:pt>
                <c:pt idx="1">
                  <c:v>1714</c:v>
                </c:pt>
                <c:pt idx="2">
                  <c:v>1696</c:v>
                </c:pt>
                <c:pt idx="3">
                  <c:v>1546</c:v>
                </c:pt>
                <c:pt idx="4">
                  <c:v>1439</c:v>
                </c:pt>
                <c:pt idx="5">
                  <c:v>1453.39</c:v>
                </c:pt>
                <c:pt idx="6">
                  <c:v>1467.9239</c:v>
                </c:pt>
                <c:pt idx="7">
                  <c:v>1482.6031390000001</c:v>
                </c:pt>
              </c:numCache>
            </c:numRef>
          </c:val>
          <c:smooth val="0"/>
          <c:extLst>
            <c:ext xmlns:c16="http://schemas.microsoft.com/office/drawing/2014/chart" uri="{C3380CC4-5D6E-409C-BE32-E72D297353CC}">
              <c16:uniqueId val="{00000002-A5B2-40D9-8F65-6953B68A0AE0}"/>
            </c:ext>
          </c:extLst>
        </c:ser>
        <c:dLbls>
          <c:showLegendKey val="0"/>
          <c:showVal val="0"/>
          <c:showCatName val="0"/>
          <c:showSerName val="0"/>
          <c:showPercent val="0"/>
          <c:showBubbleSize val="0"/>
        </c:dLbls>
        <c:marker val="1"/>
        <c:smooth val="0"/>
        <c:axId val="966968320"/>
        <c:axId val="966959320"/>
      </c:lineChart>
      <c:catAx>
        <c:axId val="96696832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66959320"/>
        <c:crosses val="autoZero"/>
        <c:auto val="1"/>
        <c:lblAlgn val="ctr"/>
        <c:lblOffset val="100"/>
        <c:noMultiLvlLbl val="0"/>
      </c:catAx>
      <c:valAx>
        <c:axId val="966959320"/>
        <c:scaling>
          <c:orientation val="minMax"/>
          <c:min val="1200"/>
        </c:scaling>
        <c:delete val="0"/>
        <c:axPos val="l"/>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66968320"/>
        <c:crosses val="autoZero"/>
        <c:crossBetween val="between"/>
        <c:majorUnit val="200"/>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3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200" b="0" i="0" u="none" strike="noStrike" kern="1200" spc="0" baseline="0">
                <a:solidFill>
                  <a:schemeClr val="tx1">
                    <a:lumMod val="65000"/>
                    <a:lumOff val="35000"/>
                  </a:schemeClr>
                </a:solidFill>
                <a:latin typeface="+mn-lt"/>
                <a:ea typeface="+mn-ea"/>
                <a:cs typeface="+mn-cs"/>
              </a:defRPr>
            </a:pPr>
            <a:r>
              <a:rPr lang="en-US" sz="1200" b="1" i="0" u="none" strike="noStrike" kern="1200" spc="0" baseline="0">
                <a:solidFill>
                  <a:sysClr val="windowText" lastClr="000000">
                    <a:lumMod val="65000"/>
                    <a:lumOff val="35000"/>
                  </a:sysClr>
                </a:solidFill>
              </a:rPr>
              <a:t>Students Retained to Fall 2: </a:t>
            </a:r>
          </a:p>
          <a:p>
            <a:pPr>
              <a:defRPr sz="1200"/>
            </a:pPr>
            <a:r>
              <a:rPr lang="en-US" sz="1200" b="1" i="0" u="none" strike="noStrike" kern="1200" spc="0" baseline="0">
                <a:solidFill>
                  <a:sysClr val="windowText" lastClr="000000">
                    <a:lumMod val="65000"/>
                    <a:lumOff val="35000"/>
                  </a:sysClr>
                </a:solidFill>
              </a:rPr>
              <a:t>Future Values Calculated Based on Change in Retention Rate</a:t>
            </a:r>
          </a:p>
          <a:p>
            <a:pPr>
              <a:defRPr sz="1200"/>
            </a:pPr>
            <a:endParaRPr lang="en-US" sz="1200"/>
          </a:p>
        </c:rich>
      </c:tx>
      <c:layout>
        <c:manualLayout>
          <c:xMode val="edge"/>
          <c:yMode val="edge"/>
          <c:x val="0.19770263092113485"/>
          <c:y val="1.6235269672166295E-2"/>
        </c:manualLayout>
      </c:layout>
      <c:overlay val="0"/>
      <c:spPr>
        <a:noFill/>
        <a:ln>
          <a:noFill/>
        </a:ln>
        <a:effectLst/>
      </c:spPr>
      <c:txPr>
        <a:bodyPr rot="0" spcFirstLastPara="1" vertOverflow="ellipsis" vert="horz" wrap="square" anchor="ctr" anchorCtr="1"/>
        <a:lstStyle/>
        <a:p>
          <a:pPr>
            <a:defRPr sz="12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'FA Retn All Stu with Scenarios'!$C$52</c:f>
              <c:strCache>
                <c:ptCount val="1"/>
                <c:pt idx="0">
                  <c:v>Change by -1.0%</c:v>
                </c:pt>
              </c:strCache>
            </c:strRef>
          </c:tx>
          <c:spPr>
            <a:ln w="28575" cap="rnd">
              <a:solidFill>
                <a:schemeClr val="accent1"/>
              </a:solidFill>
              <a:round/>
            </a:ln>
            <a:effectLst/>
          </c:spPr>
          <c:marker>
            <c:symbol val="square"/>
            <c:size val="7"/>
            <c:spPr>
              <a:solidFill>
                <a:srgbClr val="3333CC"/>
              </a:solidFill>
              <a:ln w="9525">
                <a:solidFill>
                  <a:srgbClr val="3333CC"/>
                </a:solidFill>
              </a:ln>
              <a:effectLst/>
            </c:spPr>
          </c:marker>
          <c:dLbls>
            <c:dLbl>
              <c:idx val="5"/>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3-24F3-4F7E-A4AC-A124647C8B52}"/>
                </c:ext>
              </c:extLst>
            </c:dLbl>
            <c:dLbl>
              <c:idx val="6"/>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24F3-4F7E-A4AC-A124647C8B52}"/>
                </c:ext>
              </c:extLst>
            </c:dLbl>
            <c:dLbl>
              <c:idx val="7"/>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24F3-4F7E-A4AC-A124647C8B52}"/>
                </c:ext>
              </c:extLst>
            </c:dLbl>
            <c:spPr>
              <a:solidFill>
                <a:srgbClr val="3333CC"/>
              </a:solid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bg1"/>
                    </a:solidFill>
                    <a:latin typeface="+mn-lt"/>
                    <a:ea typeface="+mn-ea"/>
                    <a:cs typeface="+mn-cs"/>
                  </a:defRPr>
                </a:pPr>
                <a:endParaRPr lang="en-US"/>
              </a:p>
            </c:txPr>
            <c:dLblPos val="b"/>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'FA Retn All Stu with Scenarios'!$B$53:$B$60</c:f>
              <c:strCache>
                <c:ptCount val="8"/>
                <c:pt idx="0">
                  <c:v>FA2017</c:v>
                </c:pt>
                <c:pt idx="1">
                  <c:v>FA2018</c:v>
                </c:pt>
                <c:pt idx="2">
                  <c:v>FA2019</c:v>
                </c:pt>
                <c:pt idx="3">
                  <c:v>FA2020</c:v>
                </c:pt>
                <c:pt idx="4">
                  <c:v>FA2021</c:v>
                </c:pt>
                <c:pt idx="5">
                  <c:v>FA2022</c:v>
                </c:pt>
                <c:pt idx="6">
                  <c:v>FA2023</c:v>
                </c:pt>
                <c:pt idx="7">
                  <c:v>FA2024</c:v>
                </c:pt>
              </c:strCache>
            </c:strRef>
          </c:cat>
          <c:val>
            <c:numRef>
              <c:f>'FA Retn All Stu with Scenarios'!$C$53:$C$60</c:f>
              <c:numCache>
                <c:formatCode>_(* #,##0_);_(* \(#,##0\);_(* "-"??_);_(@_)</c:formatCode>
                <c:ptCount val="8"/>
                <c:pt idx="0">
                  <c:v>1647</c:v>
                </c:pt>
                <c:pt idx="1">
                  <c:v>1714</c:v>
                </c:pt>
                <c:pt idx="2">
                  <c:v>1696</c:v>
                </c:pt>
                <c:pt idx="3">
                  <c:v>1546</c:v>
                </c:pt>
                <c:pt idx="4">
                  <c:v>1439</c:v>
                </c:pt>
                <c:pt idx="5">
                  <c:v>1413.18</c:v>
                </c:pt>
                <c:pt idx="6">
                  <c:v>1387.3600000000001</c:v>
                </c:pt>
                <c:pt idx="7">
                  <c:v>1361.54</c:v>
                </c:pt>
              </c:numCache>
            </c:numRef>
          </c:val>
          <c:smooth val="0"/>
          <c:extLst>
            <c:ext xmlns:c16="http://schemas.microsoft.com/office/drawing/2014/chart" uri="{C3380CC4-5D6E-409C-BE32-E72D297353CC}">
              <c16:uniqueId val="{00000000-D24B-4166-8F19-BEAD2FCA288E}"/>
            </c:ext>
          </c:extLst>
        </c:ser>
        <c:ser>
          <c:idx val="1"/>
          <c:order val="1"/>
          <c:tx>
            <c:strRef>
              <c:f>'FA Retn All Stu with Scenarios'!$D$52</c:f>
              <c:strCache>
                <c:ptCount val="1"/>
                <c:pt idx="0">
                  <c:v>Change by 0.0%</c:v>
                </c:pt>
              </c:strCache>
            </c:strRef>
          </c:tx>
          <c:spPr>
            <a:ln w="28575" cap="rnd">
              <a:solidFill>
                <a:schemeClr val="accent2"/>
              </a:solidFill>
              <a:round/>
            </a:ln>
            <a:effectLst/>
          </c:spPr>
          <c:marker>
            <c:symbol val="triangle"/>
            <c:size val="8"/>
            <c:spPr>
              <a:solidFill>
                <a:schemeClr val="accent2"/>
              </a:solidFill>
              <a:ln w="9525">
                <a:solidFill>
                  <a:schemeClr val="accent2"/>
                </a:solidFill>
              </a:ln>
              <a:effectLst/>
            </c:spPr>
          </c:marker>
          <c:dLbls>
            <c:dLbl>
              <c:idx val="7"/>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24F3-4F7E-A4AC-A124647C8B52}"/>
                </c:ext>
              </c:extLst>
            </c:dLbl>
            <c:spPr>
              <a:solidFill>
                <a:srgbClr val="F8CBAD"/>
              </a:solid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'FA Retn All Stu with Scenarios'!$B$53:$B$60</c:f>
              <c:strCache>
                <c:ptCount val="8"/>
                <c:pt idx="0">
                  <c:v>FA2017</c:v>
                </c:pt>
                <c:pt idx="1">
                  <c:v>FA2018</c:v>
                </c:pt>
                <c:pt idx="2">
                  <c:v>FA2019</c:v>
                </c:pt>
                <c:pt idx="3">
                  <c:v>FA2020</c:v>
                </c:pt>
                <c:pt idx="4">
                  <c:v>FA2021</c:v>
                </c:pt>
                <c:pt idx="5">
                  <c:v>FA2022</c:v>
                </c:pt>
                <c:pt idx="6">
                  <c:v>FA2023</c:v>
                </c:pt>
                <c:pt idx="7">
                  <c:v>FA2024</c:v>
                </c:pt>
              </c:strCache>
            </c:strRef>
          </c:cat>
          <c:val>
            <c:numRef>
              <c:f>'FA Retn All Stu with Scenarios'!$D$53:$D$60</c:f>
              <c:numCache>
                <c:formatCode>_(* #,##0_);_(* \(#,##0\);_(* "-"??_);_(@_)</c:formatCode>
                <c:ptCount val="8"/>
                <c:pt idx="0">
                  <c:v>1647</c:v>
                </c:pt>
                <c:pt idx="1">
                  <c:v>1714</c:v>
                </c:pt>
                <c:pt idx="2">
                  <c:v>1696</c:v>
                </c:pt>
                <c:pt idx="3">
                  <c:v>1546</c:v>
                </c:pt>
                <c:pt idx="4">
                  <c:v>1439</c:v>
                </c:pt>
                <c:pt idx="5">
                  <c:v>1439</c:v>
                </c:pt>
                <c:pt idx="6">
                  <c:v>1439</c:v>
                </c:pt>
                <c:pt idx="7">
                  <c:v>1439</c:v>
                </c:pt>
              </c:numCache>
            </c:numRef>
          </c:val>
          <c:smooth val="0"/>
          <c:extLst>
            <c:ext xmlns:c16="http://schemas.microsoft.com/office/drawing/2014/chart" uri="{C3380CC4-5D6E-409C-BE32-E72D297353CC}">
              <c16:uniqueId val="{00000001-D24B-4166-8F19-BEAD2FCA288E}"/>
            </c:ext>
          </c:extLst>
        </c:ser>
        <c:ser>
          <c:idx val="2"/>
          <c:order val="2"/>
          <c:tx>
            <c:strRef>
              <c:f>'FA Retn All Stu with Scenarios'!$E$52</c:f>
              <c:strCache>
                <c:ptCount val="1"/>
                <c:pt idx="0">
                  <c:v>Change by  1.0%</c:v>
                </c:pt>
              </c:strCache>
            </c:strRef>
          </c:tx>
          <c:spPr>
            <a:ln w="28575" cap="rnd">
              <a:solidFill>
                <a:srgbClr val="00B050"/>
              </a:solidFill>
              <a:round/>
            </a:ln>
            <a:effectLst/>
          </c:spPr>
          <c:marker>
            <c:symbol val="circle"/>
            <c:size val="7"/>
            <c:spPr>
              <a:solidFill>
                <a:srgbClr val="00B050"/>
              </a:solidFill>
              <a:ln w="9525">
                <a:solidFill>
                  <a:srgbClr val="00B050"/>
                </a:solidFill>
              </a:ln>
              <a:effectLst/>
            </c:spPr>
          </c:marker>
          <c:dLbls>
            <c:dLbl>
              <c:idx val="5"/>
              <c:spPr>
                <a:solidFill>
                  <a:srgbClr val="00B050"/>
                </a:solid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4-24F3-4F7E-A4AC-A124647C8B52}"/>
                </c:ext>
              </c:extLst>
            </c:dLbl>
            <c:dLbl>
              <c:idx val="6"/>
              <c:spPr>
                <a:solidFill>
                  <a:srgbClr val="00B050"/>
                </a:solid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5-24F3-4F7E-A4AC-A124647C8B52}"/>
                </c:ext>
              </c:extLst>
            </c:dLbl>
            <c:dLbl>
              <c:idx val="7"/>
              <c:spPr>
                <a:solidFill>
                  <a:srgbClr val="00B050"/>
                </a:solid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6-24F3-4F7E-A4AC-A124647C8B52}"/>
                </c:ext>
              </c:extLst>
            </c:dLbl>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ysClr val="windowText" lastClr="000000"/>
                    </a:solidFill>
                    <a:latin typeface="+mn-lt"/>
                    <a:ea typeface="+mn-ea"/>
                    <a:cs typeface="+mn-cs"/>
                  </a:defRPr>
                </a:pPr>
                <a:endParaRPr lang="en-US"/>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'FA Retn All Stu with Scenarios'!$B$53:$B$60</c:f>
              <c:strCache>
                <c:ptCount val="8"/>
                <c:pt idx="0">
                  <c:v>FA2017</c:v>
                </c:pt>
                <c:pt idx="1">
                  <c:v>FA2018</c:v>
                </c:pt>
                <c:pt idx="2">
                  <c:v>FA2019</c:v>
                </c:pt>
                <c:pt idx="3">
                  <c:v>FA2020</c:v>
                </c:pt>
                <c:pt idx="4">
                  <c:v>FA2021</c:v>
                </c:pt>
                <c:pt idx="5">
                  <c:v>FA2022</c:v>
                </c:pt>
                <c:pt idx="6">
                  <c:v>FA2023</c:v>
                </c:pt>
                <c:pt idx="7">
                  <c:v>FA2024</c:v>
                </c:pt>
              </c:strCache>
            </c:strRef>
          </c:cat>
          <c:val>
            <c:numRef>
              <c:f>'FA Retn All Stu with Scenarios'!$E$53:$E$60</c:f>
              <c:numCache>
                <c:formatCode>_(* #,##0_);_(* \(#,##0\);_(* "-"??_);_(@_)</c:formatCode>
                <c:ptCount val="8"/>
                <c:pt idx="0">
                  <c:v>1647</c:v>
                </c:pt>
                <c:pt idx="1">
                  <c:v>1714</c:v>
                </c:pt>
                <c:pt idx="2">
                  <c:v>1696</c:v>
                </c:pt>
                <c:pt idx="3">
                  <c:v>1546</c:v>
                </c:pt>
                <c:pt idx="4">
                  <c:v>1439</c:v>
                </c:pt>
                <c:pt idx="5">
                  <c:v>1464.8200000000002</c:v>
                </c:pt>
                <c:pt idx="6">
                  <c:v>1490.64</c:v>
                </c:pt>
                <c:pt idx="7">
                  <c:v>1516.4600000000003</c:v>
                </c:pt>
              </c:numCache>
            </c:numRef>
          </c:val>
          <c:smooth val="0"/>
          <c:extLst>
            <c:ext xmlns:c16="http://schemas.microsoft.com/office/drawing/2014/chart" uri="{C3380CC4-5D6E-409C-BE32-E72D297353CC}">
              <c16:uniqueId val="{00000002-D24B-4166-8F19-BEAD2FCA288E}"/>
            </c:ext>
          </c:extLst>
        </c:ser>
        <c:dLbls>
          <c:showLegendKey val="0"/>
          <c:showVal val="0"/>
          <c:showCatName val="0"/>
          <c:showSerName val="0"/>
          <c:showPercent val="0"/>
          <c:showBubbleSize val="0"/>
        </c:dLbls>
        <c:marker val="1"/>
        <c:smooth val="0"/>
        <c:axId val="966968320"/>
        <c:axId val="966959320"/>
      </c:lineChart>
      <c:catAx>
        <c:axId val="96696832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66959320"/>
        <c:crosses val="autoZero"/>
        <c:auto val="1"/>
        <c:lblAlgn val="ctr"/>
        <c:lblOffset val="100"/>
        <c:noMultiLvlLbl val="0"/>
      </c:catAx>
      <c:valAx>
        <c:axId val="966959320"/>
        <c:scaling>
          <c:orientation val="minMax"/>
          <c:max val="1800"/>
          <c:min val="1200"/>
        </c:scaling>
        <c:delete val="0"/>
        <c:axPos val="l"/>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66968320"/>
        <c:crosses val="autoZero"/>
        <c:crossBetween val="between"/>
        <c:majorUnit val="200"/>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3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New Students by Fall Cohort</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'SP Retn NEW stu w Scenarios'!$C$10</c:f>
              <c:strCache>
                <c:ptCount val="1"/>
                <c:pt idx="0">
                  <c:v>Change by -1.0%</c:v>
                </c:pt>
              </c:strCache>
            </c:strRef>
          </c:tx>
          <c:spPr>
            <a:ln w="28575" cap="rnd">
              <a:solidFill>
                <a:schemeClr val="accent1"/>
              </a:solidFill>
              <a:round/>
            </a:ln>
            <a:effectLst/>
          </c:spPr>
          <c:marker>
            <c:symbol val="square"/>
            <c:size val="7"/>
            <c:spPr>
              <a:solidFill>
                <a:srgbClr val="3333CC"/>
              </a:solidFill>
              <a:ln w="9525">
                <a:solidFill>
                  <a:srgbClr val="3333CC"/>
                </a:solidFill>
              </a:ln>
              <a:effectLst/>
            </c:spPr>
          </c:marker>
          <c:dLbls>
            <c:dLbl>
              <c:idx val="5"/>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DA15-41A8-B3BB-DC9B3E6B4B47}"/>
                </c:ext>
              </c:extLst>
            </c:dLbl>
            <c:dLbl>
              <c:idx val="6"/>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DA15-41A8-B3BB-DC9B3E6B4B47}"/>
                </c:ext>
              </c:extLst>
            </c:dLbl>
            <c:dLbl>
              <c:idx val="7"/>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DA15-41A8-B3BB-DC9B3E6B4B47}"/>
                </c:ext>
              </c:extLst>
            </c:dLbl>
            <c:spPr>
              <a:solidFill>
                <a:srgbClr val="3333CC"/>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b"/>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'SP Retn NEW stu w Scenarios'!$B$11:$B$18</c:f>
              <c:strCache>
                <c:ptCount val="8"/>
                <c:pt idx="0">
                  <c:v>FA2018</c:v>
                </c:pt>
                <c:pt idx="1">
                  <c:v>FA2019</c:v>
                </c:pt>
                <c:pt idx="2">
                  <c:v>FA2020</c:v>
                </c:pt>
                <c:pt idx="3">
                  <c:v>FA2021</c:v>
                </c:pt>
                <c:pt idx="4">
                  <c:v>FA2022</c:v>
                </c:pt>
                <c:pt idx="5">
                  <c:v>FA2023</c:v>
                </c:pt>
                <c:pt idx="6">
                  <c:v>FA2024</c:v>
                </c:pt>
                <c:pt idx="7">
                  <c:v>FA2025</c:v>
                </c:pt>
              </c:strCache>
            </c:strRef>
          </c:cat>
          <c:val>
            <c:numRef>
              <c:f>'SP Retn NEW stu w Scenarios'!$C$11:$C$18</c:f>
              <c:numCache>
                <c:formatCode>_(* #,##0_);_(* \(#,##0\);_(* "-"??_);_(@_)</c:formatCode>
                <c:ptCount val="8"/>
                <c:pt idx="0">
                  <c:v>577</c:v>
                </c:pt>
                <c:pt idx="1">
                  <c:v>549</c:v>
                </c:pt>
                <c:pt idx="2">
                  <c:v>430</c:v>
                </c:pt>
                <c:pt idx="3">
                  <c:v>432</c:v>
                </c:pt>
                <c:pt idx="4">
                  <c:v>415</c:v>
                </c:pt>
                <c:pt idx="5">
                  <c:v>410.85</c:v>
                </c:pt>
                <c:pt idx="6">
                  <c:v>406.74150000000003</c:v>
                </c:pt>
                <c:pt idx="7">
                  <c:v>402.67408500000005</c:v>
                </c:pt>
              </c:numCache>
            </c:numRef>
          </c:val>
          <c:smooth val="0"/>
          <c:extLst>
            <c:ext xmlns:c16="http://schemas.microsoft.com/office/drawing/2014/chart" uri="{C3380CC4-5D6E-409C-BE32-E72D297353CC}">
              <c16:uniqueId val="{00000003-DA15-41A8-B3BB-DC9B3E6B4B47}"/>
            </c:ext>
          </c:extLst>
        </c:ser>
        <c:ser>
          <c:idx val="1"/>
          <c:order val="1"/>
          <c:tx>
            <c:strRef>
              <c:f>'SP Retn NEW stu w Scenarios'!$D$10</c:f>
              <c:strCache>
                <c:ptCount val="1"/>
                <c:pt idx="0">
                  <c:v>Change by 0.0%</c:v>
                </c:pt>
              </c:strCache>
            </c:strRef>
          </c:tx>
          <c:spPr>
            <a:ln w="28575" cap="rnd">
              <a:solidFill>
                <a:schemeClr val="accent2"/>
              </a:solidFill>
              <a:round/>
            </a:ln>
            <a:effectLst/>
          </c:spPr>
          <c:marker>
            <c:symbol val="triangle"/>
            <c:size val="8"/>
            <c:spPr>
              <a:solidFill>
                <a:schemeClr val="accent2"/>
              </a:solidFill>
              <a:ln w="9525">
                <a:solidFill>
                  <a:schemeClr val="accent2"/>
                </a:solidFill>
              </a:ln>
              <a:effectLst/>
            </c:spPr>
          </c:marker>
          <c:dLbls>
            <c:dLbl>
              <c:idx val="7"/>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DA15-41A8-B3BB-DC9B3E6B4B47}"/>
                </c:ext>
              </c:extLst>
            </c:dLbl>
            <c:spPr>
              <a:solidFill>
                <a:srgbClr val="F8CBAD"/>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'SP Retn NEW stu w Scenarios'!$B$11:$B$18</c:f>
              <c:strCache>
                <c:ptCount val="8"/>
                <c:pt idx="0">
                  <c:v>FA2018</c:v>
                </c:pt>
                <c:pt idx="1">
                  <c:v>FA2019</c:v>
                </c:pt>
                <c:pt idx="2">
                  <c:v>FA2020</c:v>
                </c:pt>
                <c:pt idx="3">
                  <c:v>FA2021</c:v>
                </c:pt>
                <c:pt idx="4">
                  <c:v>FA2022</c:v>
                </c:pt>
                <c:pt idx="5">
                  <c:v>FA2023</c:v>
                </c:pt>
                <c:pt idx="6">
                  <c:v>FA2024</c:v>
                </c:pt>
                <c:pt idx="7">
                  <c:v>FA2025</c:v>
                </c:pt>
              </c:strCache>
            </c:strRef>
          </c:cat>
          <c:val>
            <c:numRef>
              <c:f>'SP Retn NEW stu w Scenarios'!$D$11:$D$18</c:f>
              <c:numCache>
                <c:formatCode>_(* #,##0_);_(* \(#,##0\);_(* "-"??_);_(@_)</c:formatCode>
                <c:ptCount val="8"/>
                <c:pt idx="0">
                  <c:v>577</c:v>
                </c:pt>
                <c:pt idx="1">
                  <c:v>549</c:v>
                </c:pt>
                <c:pt idx="2">
                  <c:v>430</c:v>
                </c:pt>
                <c:pt idx="3">
                  <c:v>432</c:v>
                </c:pt>
                <c:pt idx="4">
                  <c:v>415</c:v>
                </c:pt>
                <c:pt idx="5">
                  <c:v>415</c:v>
                </c:pt>
                <c:pt idx="6">
                  <c:v>415</c:v>
                </c:pt>
                <c:pt idx="7">
                  <c:v>415</c:v>
                </c:pt>
              </c:numCache>
            </c:numRef>
          </c:val>
          <c:smooth val="0"/>
          <c:extLst>
            <c:ext xmlns:c16="http://schemas.microsoft.com/office/drawing/2014/chart" uri="{C3380CC4-5D6E-409C-BE32-E72D297353CC}">
              <c16:uniqueId val="{00000005-DA15-41A8-B3BB-DC9B3E6B4B47}"/>
            </c:ext>
          </c:extLst>
        </c:ser>
        <c:ser>
          <c:idx val="2"/>
          <c:order val="2"/>
          <c:tx>
            <c:strRef>
              <c:f>'SP Retn NEW stu w Scenarios'!$E$10</c:f>
              <c:strCache>
                <c:ptCount val="1"/>
                <c:pt idx="0">
                  <c:v>Change by  1.0%</c:v>
                </c:pt>
              </c:strCache>
            </c:strRef>
          </c:tx>
          <c:spPr>
            <a:ln w="28575" cap="rnd">
              <a:solidFill>
                <a:srgbClr val="00B050"/>
              </a:solidFill>
              <a:round/>
            </a:ln>
            <a:effectLst/>
          </c:spPr>
          <c:marker>
            <c:symbol val="circle"/>
            <c:size val="7"/>
            <c:spPr>
              <a:solidFill>
                <a:srgbClr val="00B050"/>
              </a:solidFill>
              <a:ln w="9525">
                <a:solidFill>
                  <a:srgbClr val="00B050"/>
                </a:solidFill>
              </a:ln>
              <a:effectLst/>
            </c:spPr>
          </c:marker>
          <c:dLbls>
            <c:dLbl>
              <c:idx val="5"/>
              <c:spPr>
                <a:solidFill>
                  <a:srgbClr val="00B05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6-DA15-41A8-B3BB-DC9B3E6B4B47}"/>
                </c:ext>
              </c:extLst>
            </c:dLbl>
            <c:dLbl>
              <c:idx val="6"/>
              <c:spPr>
                <a:solidFill>
                  <a:srgbClr val="00B05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7-DA15-41A8-B3BB-DC9B3E6B4B47}"/>
                </c:ext>
              </c:extLst>
            </c:dLbl>
            <c:dLbl>
              <c:idx val="7"/>
              <c:spPr>
                <a:solidFill>
                  <a:srgbClr val="00B05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8-DA15-41A8-B3BB-DC9B3E6B4B47}"/>
                </c:ext>
              </c:extLst>
            </c:dLbl>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tx1">
                        <a:lumMod val="75000"/>
                        <a:lumOff val="25000"/>
                      </a:schemeClr>
                    </a:solidFill>
                    <a:latin typeface="+mn-lt"/>
                    <a:ea typeface="+mn-ea"/>
                    <a:cs typeface="+mn-cs"/>
                  </a:defRPr>
                </a:pPr>
                <a:endParaRPr lang="en-US"/>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'SP Retn NEW stu w Scenarios'!$B$11:$B$18</c:f>
              <c:strCache>
                <c:ptCount val="8"/>
                <c:pt idx="0">
                  <c:v>FA2018</c:v>
                </c:pt>
                <c:pt idx="1">
                  <c:v>FA2019</c:v>
                </c:pt>
                <c:pt idx="2">
                  <c:v>FA2020</c:v>
                </c:pt>
                <c:pt idx="3">
                  <c:v>FA2021</c:v>
                </c:pt>
                <c:pt idx="4">
                  <c:v>FA2022</c:v>
                </c:pt>
                <c:pt idx="5">
                  <c:v>FA2023</c:v>
                </c:pt>
                <c:pt idx="6">
                  <c:v>FA2024</c:v>
                </c:pt>
                <c:pt idx="7">
                  <c:v>FA2025</c:v>
                </c:pt>
              </c:strCache>
            </c:strRef>
          </c:cat>
          <c:val>
            <c:numRef>
              <c:f>'SP Retn NEW stu w Scenarios'!$E$11:$E$18</c:f>
              <c:numCache>
                <c:formatCode>_(* #,##0_);_(* \(#,##0\);_(* "-"??_);_(@_)</c:formatCode>
                <c:ptCount val="8"/>
                <c:pt idx="0">
                  <c:v>577</c:v>
                </c:pt>
                <c:pt idx="1">
                  <c:v>549</c:v>
                </c:pt>
                <c:pt idx="2">
                  <c:v>430</c:v>
                </c:pt>
                <c:pt idx="3">
                  <c:v>432</c:v>
                </c:pt>
                <c:pt idx="4">
                  <c:v>415</c:v>
                </c:pt>
                <c:pt idx="5">
                  <c:v>419.15</c:v>
                </c:pt>
                <c:pt idx="6">
                  <c:v>423.3415</c:v>
                </c:pt>
                <c:pt idx="7">
                  <c:v>427.57491499999998</c:v>
                </c:pt>
              </c:numCache>
            </c:numRef>
          </c:val>
          <c:smooth val="0"/>
          <c:extLst>
            <c:ext xmlns:c16="http://schemas.microsoft.com/office/drawing/2014/chart" uri="{C3380CC4-5D6E-409C-BE32-E72D297353CC}">
              <c16:uniqueId val="{00000009-DA15-41A8-B3BB-DC9B3E6B4B47}"/>
            </c:ext>
          </c:extLst>
        </c:ser>
        <c:dLbls>
          <c:showLegendKey val="0"/>
          <c:showVal val="0"/>
          <c:showCatName val="0"/>
          <c:showSerName val="0"/>
          <c:showPercent val="0"/>
          <c:showBubbleSize val="0"/>
        </c:dLbls>
        <c:marker val="1"/>
        <c:smooth val="0"/>
        <c:axId val="966968320"/>
        <c:axId val="966959320"/>
      </c:lineChart>
      <c:catAx>
        <c:axId val="96696832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66959320"/>
        <c:crosses val="autoZero"/>
        <c:auto val="1"/>
        <c:lblAlgn val="ctr"/>
        <c:lblOffset val="100"/>
        <c:noMultiLvlLbl val="0"/>
      </c:catAx>
      <c:valAx>
        <c:axId val="966959320"/>
        <c:scaling>
          <c:orientation val="minMax"/>
          <c:min val="300"/>
        </c:scaling>
        <c:delete val="0"/>
        <c:axPos val="l"/>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66968320"/>
        <c:crosses val="autoZero"/>
        <c:crossBetween val="between"/>
        <c:majorUnit val="100"/>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3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200" b="0" i="0" u="none" strike="noStrike" kern="1200" spc="0" baseline="0">
                <a:solidFill>
                  <a:schemeClr val="tx1">
                    <a:lumMod val="65000"/>
                    <a:lumOff val="35000"/>
                  </a:schemeClr>
                </a:solidFill>
                <a:latin typeface="+mn-lt"/>
                <a:ea typeface="+mn-ea"/>
                <a:cs typeface="+mn-cs"/>
              </a:defRPr>
            </a:pPr>
            <a:r>
              <a:rPr lang="en-US" sz="1200" b="1"/>
              <a:t>New </a:t>
            </a:r>
            <a:r>
              <a:rPr lang="en-US" sz="1200" b="1" i="0" u="none" strike="noStrike" kern="1200" spc="0" baseline="0">
                <a:solidFill>
                  <a:sysClr val="windowText" lastClr="000000">
                    <a:lumMod val="65000"/>
                    <a:lumOff val="35000"/>
                  </a:sysClr>
                </a:solidFill>
              </a:rPr>
              <a:t>Students Retained to SP:</a:t>
            </a:r>
          </a:p>
          <a:p>
            <a:pPr>
              <a:defRPr sz="1200"/>
            </a:pPr>
            <a:r>
              <a:rPr lang="en-US" sz="1200" b="1" i="0" u="none" strike="noStrike" kern="1200" spc="0" baseline="0">
                <a:solidFill>
                  <a:sysClr val="windowText" lastClr="000000">
                    <a:lumMod val="65000"/>
                    <a:lumOff val="35000"/>
                  </a:sysClr>
                </a:solidFill>
              </a:rPr>
              <a:t>Future Values Calculated Based on Change in Number of Students</a:t>
            </a:r>
          </a:p>
        </c:rich>
      </c:tx>
      <c:layout>
        <c:manualLayout>
          <c:xMode val="edge"/>
          <c:yMode val="edge"/>
          <c:x val="0.14343615918082056"/>
          <c:y val="6.5015141383141829E-3"/>
        </c:manualLayout>
      </c:layout>
      <c:overlay val="0"/>
      <c:spPr>
        <a:noFill/>
        <a:ln>
          <a:noFill/>
        </a:ln>
        <a:effectLst/>
      </c:spPr>
      <c:txPr>
        <a:bodyPr rot="0" spcFirstLastPara="1" vertOverflow="ellipsis" vert="horz" wrap="square" anchor="ctr" anchorCtr="1"/>
        <a:lstStyle/>
        <a:p>
          <a:pPr>
            <a:defRPr sz="12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'SP Retn NEW stu w Scenarios'!$C$30</c:f>
              <c:strCache>
                <c:ptCount val="1"/>
                <c:pt idx="0">
                  <c:v>Change by -1.0%</c:v>
                </c:pt>
              </c:strCache>
            </c:strRef>
          </c:tx>
          <c:spPr>
            <a:ln w="28575" cap="rnd">
              <a:solidFill>
                <a:schemeClr val="accent1"/>
              </a:solidFill>
              <a:round/>
            </a:ln>
            <a:effectLst/>
          </c:spPr>
          <c:marker>
            <c:symbol val="square"/>
            <c:size val="7"/>
            <c:spPr>
              <a:solidFill>
                <a:srgbClr val="3333CC"/>
              </a:solidFill>
              <a:ln w="9525">
                <a:solidFill>
                  <a:srgbClr val="3333CC"/>
                </a:solidFill>
              </a:ln>
              <a:effectLst/>
            </c:spPr>
          </c:marker>
          <c:dLbls>
            <c:dLbl>
              <c:idx val="5"/>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6F9D-4233-A104-A430329917FF}"/>
                </c:ext>
              </c:extLst>
            </c:dLbl>
            <c:dLbl>
              <c:idx val="6"/>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6F9D-4233-A104-A430329917FF}"/>
                </c:ext>
              </c:extLst>
            </c:dLbl>
            <c:dLbl>
              <c:idx val="7"/>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6F9D-4233-A104-A430329917FF}"/>
                </c:ext>
              </c:extLst>
            </c:dLbl>
            <c:spPr>
              <a:solidFill>
                <a:srgbClr val="3333CC"/>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b"/>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'SP Retn NEW stu w Scenarios'!$B$31:$B$38</c:f>
              <c:strCache>
                <c:ptCount val="8"/>
                <c:pt idx="0">
                  <c:v>FA2018</c:v>
                </c:pt>
                <c:pt idx="1">
                  <c:v>FA2019</c:v>
                </c:pt>
                <c:pt idx="2">
                  <c:v>FA2020</c:v>
                </c:pt>
                <c:pt idx="3">
                  <c:v>FA2021</c:v>
                </c:pt>
                <c:pt idx="4">
                  <c:v>FA2022</c:v>
                </c:pt>
                <c:pt idx="5">
                  <c:v>FA2023</c:v>
                </c:pt>
                <c:pt idx="6">
                  <c:v>FA2024</c:v>
                </c:pt>
                <c:pt idx="7">
                  <c:v>FA2025</c:v>
                </c:pt>
              </c:strCache>
            </c:strRef>
          </c:cat>
          <c:val>
            <c:numRef>
              <c:f>'SP Retn NEW stu w Scenarios'!$C$31:$C$38</c:f>
              <c:numCache>
                <c:formatCode>_(* #,##0_);_(* \(#,##0\);_(* "-"??_);_(@_)</c:formatCode>
                <c:ptCount val="8"/>
                <c:pt idx="0">
                  <c:v>442</c:v>
                </c:pt>
                <c:pt idx="1">
                  <c:v>401</c:v>
                </c:pt>
                <c:pt idx="2">
                  <c:v>314</c:v>
                </c:pt>
                <c:pt idx="3">
                  <c:v>318</c:v>
                </c:pt>
                <c:pt idx="4">
                  <c:v>299</c:v>
                </c:pt>
                <c:pt idx="5">
                  <c:v>296.01</c:v>
                </c:pt>
                <c:pt idx="6">
                  <c:v>293.04989999999998</c:v>
                </c:pt>
                <c:pt idx="7">
                  <c:v>290.11940099999998</c:v>
                </c:pt>
              </c:numCache>
            </c:numRef>
          </c:val>
          <c:smooth val="0"/>
          <c:extLst>
            <c:ext xmlns:c16="http://schemas.microsoft.com/office/drawing/2014/chart" uri="{C3380CC4-5D6E-409C-BE32-E72D297353CC}">
              <c16:uniqueId val="{00000003-6F9D-4233-A104-A430329917FF}"/>
            </c:ext>
          </c:extLst>
        </c:ser>
        <c:ser>
          <c:idx val="1"/>
          <c:order val="1"/>
          <c:tx>
            <c:strRef>
              <c:f>'SP Retn NEW stu w Scenarios'!$D$30</c:f>
              <c:strCache>
                <c:ptCount val="1"/>
                <c:pt idx="0">
                  <c:v>Change by 0.0%</c:v>
                </c:pt>
              </c:strCache>
            </c:strRef>
          </c:tx>
          <c:spPr>
            <a:ln w="28575" cap="rnd">
              <a:solidFill>
                <a:schemeClr val="accent2"/>
              </a:solidFill>
              <a:round/>
            </a:ln>
            <a:effectLst/>
          </c:spPr>
          <c:marker>
            <c:symbol val="triangle"/>
            <c:size val="8"/>
            <c:spPr>
              <a:solidFill>
                <a:schemeClr val="accent2"/>
              </a:solidFill>
              <a:ln w="9525">
                <a:solidFill>
                  <a:schemeClr val="accent2"/>
                </a:solidFill>
              </a:ln>
              <a:effectLst/>
            </c:spPr>
          </c:marker>
          <c:dLbls>
            <c:dLbl>
              <c:idx val="7"/>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6F9D-4233-A104-A430329917FF}"/>
                </c:ext>
              </c:extLst>
            </c:dLbl>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'SP Retn NEW stu w Scenarios'!$B$31:$B$38</c:f>
              <c:strCache>
                <c:ptCount val="8"/>
                <c:pt idx="0">
                  <c:v>FA2018</c:v>
                </c:pt>
                <c:pt idx="1">
                  <c:v>FA2019</c:v>
                </c:pt>
                <c:pt idx="2">
                  <c:v>FA2020</c:v>
                </c:pt>
                <c:pt idx="3">
                  <c:v>FA2021</c:v>
                </c:pt>
                <c:pt idx="4">
                  <c:v>FA2022</c:v>
                </c:pt>
                <c:pt idx="5">
                  <c:v>FA2023</c:v>
                </c:pt>
                <c:pt idx="6">
                  <c:v>FA2024</c:v>
                </c:pt>
                <c:pt idx="7">
                  <c:v>FA2025</c:v>
                </c:pt>
              </c:strCache>
            </c:strRef>
          </c:cat>
          <c:val>
            <c:numRef>
              <c:f>'SP Retn NEW stu w Scenarios'!$D$31:$D$38</c:f>
              <c:numCache>
                <c:formatCode>_(* #,##0_);_(* \(#,##0\);_(* "-"??_);_(@_)</c:formatCode>
                <c:ptCount val="8"/>
                <c:pt idx="0">
                  <c:v>442</c:v>
                </c:pt>
                <c:pt idx="1">
                  <c:v>401</c:v>
                </c:pt>
                <c:pt idx="2">
                  <c:v>314</c:v>
                </c:pt>
                <c:pt idx="3">
                  <c:v>318</c:v>
                </c:pt>
                <c:pt idx="4">
                  <c:v>299</c:v>
                </c:pt>
                <c:pt idx="5">
                  <c:v>299</c:v>
                </c:pt>
                <c:pt idx="6">
                  <c:v>299</c:v>
                </c:pt>
                <c:pt idx="7">
                  <c:v>299</c:v>
                </c:pt>
              </c:numCache>
            </c:numRef>
          </c:val>
          <c:smooth val="0"/>
          <c:extLst>
            <c:ext xmlns:c16="http://schemas.microsoft.com/office/drawing/2014/chart" uri="{C3380CC4-5D6E-409C-BE32-E72D297353CC}">
              <c16:uniqueId val="{00000005-6F9D-4233-A104-A430329917FF}"/>
            </c:ext>
          </c:extLst>
        </c:ser>
        <c:ser>
          <c:idx val="2"/>
          <c:order val="2"/>
          <c:tx>
            <c:strRef>
              <c:f>'SP Retn NEW stu w Scenarios'!$E$30</c:f>
              <c:strCache>
                <c:ptCount val="1"/>
                <c:pt idx="0">
                  <c:v>Change by  1.0%</c:v>
                </c:pt>
              </c:strCache>
            </c:strRef>
          </c:tx>
          <c:spPr>
            <a:ln w="28575" cap="rnd">
              <a:solidFill>
                <a:srgbClr val="00B050"/>
              </a:solidFill>
              <a:round/>
            </a:ln>
            <a:effectLst/>
          </c:spPr>
          <c:marker>
            <c:symbol val="circle"/>
            <c:size val="7"/>
            <c:spPr>
              <a:solidFill>
                <a:srgbClr val="00B050"/>
              </a:solidFill>
              <a:ln w="9525">
                <a:solidFill>
                  <a:srgbClr val="00B050"/>
                </a:solidFill>
              </a:ln>
              <a:effectLst/>
            </c:spPr>
          </c:marker>
          <c:dLbls>
            <c:dLbl>
              <c:idx val="5"/>
              <c:spPr>
                <a:solidFill>
                  <a:srgbClr val="00B05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6-6F9D-4233-A104-A430329917FF}"/>
                </c:ext>
              </c:extLst>
            </c:dLbl>
            <c:dLbl>
              <c:idx val="6"/>
              <c:spPr>
                <a:solidFill>
                  <a:srgbClr val="00B05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7-6F9D-4233-A104-A430329917FF}"/>
                </c:ext>
              </c:extLst>
            </c:dLbl>
            <c:dLbl>
              <c:idx val="7"/>
              <c:spPr>
                <a:solidFill>
                  <a:srgbClr val="00B05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8-6F9D-4233-A104-A430329917FF}"/>
                </c:ext>
              </c:extLst>
            </c:dLbl>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tx1">
                        <a:lumMod val="75000"/>
                        <a:lumOff val="25000"/>
                      </a:schemeClr>
                    </a:solidFill>
                    <a:latin typeface="+mn-lt"/>
                    <a:ea typeface="+mn-ea"/>
                    <a:cs typeface="+mn-cs"/>
                  </a:defRPr>
                </a:pPr>
                <a:endParaRPr lang="en-US"/>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'SP Retn NEW stu w Scenarios'!$B$31:$B$38</c:f>
              <c:strCache>
                <c:ptCount val="8"/>
                <c:pt idx="0">
                  <c:v>FA2018</c:v>
                </c:pt>
                <c:pt idx="1">
                  <c:v>FA2019</c:v>
                </c:pt>
                <c:pt idx="2">
                  <c:v>FA2020</c:v>
                </c:pt>
                <c:pt idx="3">
                  <c:v>FA2021</c:v>
                </c:pt>
                <c:pt idx="4">
                  <c:v>FA2022</c:v>
                </c:pt>
                <c:pt idx="5">
                  <c:v>FA2023</c:v>
                </c:pt>
                <c:pt idx="6">
                  <c:v>FA2024</c:v>
                </c:pt>
                <c:pt idx="7">
                  <c:v>FA2025</c:v>
                </c:pt>
              </c:strCache>
            </c:strRef>
          </c:cat>
          <c:val>
            <c:numRef>
              <c:f>'SP Retn NEW stu w Scenarios'!$E$31:$E$38</c:f>
              <c:numCache>
                <c:formatCode>_(* #,##0_);_(* \(#,##0\);_(* "-"??_);_(@_)</c:formatCode>
                <c:ptCount val="8"/>
                <c:pt idx="0">
                  <c:v>442</c:v>
                </c:pt>
                <c:pt idx="1">
                  <c:v>401</c:v>
                </c:pt>
                <c:pt idx="2">
                  <c:v>314</c:v>
                </c:pt>
                <c:pt idx="3">
                  <c:v>318</c:v>
                </c:pt>
                <c:pt idx="4">
                  <c:v>299</c:v>
                </c:pt>
                <c:pt idx="5">
                  <c:v>301.99</c:v>
                </c:pt>
                <c:pt idx="6">
                  <c:v>305.00990000000002</c:v>
                </c:pt>
                <c:pt idx="7">
                  <c:v>308.059999</c:v>
                </c:pt>
              </c:numCache>
            </c:numRef>
          </c:val>
          <c:smooth val="0"/>
          <c:extLst>
            <c:ext xmlns:c16="http://schemas.microsoft.com/office/drawing/2014/chart" uri="{C3380CC4-5D6E-409C-BE32-E72D297353CC}">
              <c16:uniqueId val="{00000009-6F9D-4233-A104-A430329917FF}"/>
            </c:ext>
          </c:extLst>
        </c:ser>
        <c:dLbls>
          <c:showLegendKey val="0"/>
          <c:showVal val="0"/>
          <c:showCatName val="0"/>
          <c:showSerName val="0"/>
          <c:showPercent val="0"/>
          <c:showBubbleSize val="0"/>
        </c:dLbls>
        <c:marker val="1"/>
        <c:smooth val="0"/>
        <c:axId val="966968320"/>
        <c:axId val="966959320"/>
      </c:lineChart>
      <c:catAx>
        <c:axId val="96696832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66959320"/>
        <c:crosses val="autoZero"/>
        <c:auto val="1"/>
        <c:lblAlgn val="ctr"/>
        <c:lblOffset val="100"/>
        <c:noMultiLvlLbl val="0"/>
      </c:catAx>
      <c:valAx>
        <c:axId val="966959320"/>
        <c:scaling>
          <c:orientation val="minMax"/>
          <c:min val="200"/>
        </c:scaling>
        <c:delete val="0"/>
        <c:axPos val="l"/>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66968320"/>
        <c:crosses val="autoZero"/>
        <c:crossBetween val="between"/>
        <c:majorUnit val="100"/>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3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200" b="1" i="0" u="none" strike="noStrike" kern="1200" spc="0" baseline="0">
                <a:solidFill>
                  <a:schemeClr val="tx1">
                    <a:lumMod val="65000"/>
                    <a:lumOff val="35000"/>
                  </a:schemeClr>
                </a:solidFill>
                <a:latin typeface="+mn-lt"/>
                <a:ea typeface="+mn-ea"/>
                <a:cs typeface="+mn-cs"/>
              </a:defRPr>
            </a:pPr>
            <a:r>
              <a:rPr lang="en-US" sz="1200" b="1" i="0" u="none" strike="noStrike" kern="1200" spc="0" baseline="0">
                <a:solidFill>
                  <a:sysClr val="windowText" lastClr="000000">
                    <a:lumMod val="65000"/>
                    <a:lumOff val="35000"/>
                  </a:sysClr>
                </a:solidFill>
              </a:rPr>
              <a:t>New Students Retained to SP: </a:t>
            </a:r>
          </a:p>
          <a:p>
            <a:pPr>
              <a:defRPr sz="1200" b="1"/>
            </a:pPr>
            <a:r>
              <a:rPr lang="en-US" sz="1200" b="1" i="0" u="none" strike="noStrike" kern="1200" spc="0" baseline="0">
                <a:solidFill>
                  <a:sysClr val="windowText" lastClr="000000">
                    <a:lumMod val="65000"/>
                    <a:lumOff val="35000"/>
                  </a:sysClr>
                </a:solidFill>
              </a:rPr>
              <a:t>Future Values Calculated Based on Change in Retention Rate</a:t>
            </a:r>
          </a:p>
        </c:rich>
      </c:tx>
      <c:layout>
        <c:manualLayout>
          <c:xMode val="edge"/>
          <c:yMode val="edge"/>
          <c:x val="0.17023273417978813"/>
          <c:y val="0"/>
        </c:manualLayout>
      </c:layout>
      <c:overlay val="0"/>
      <c:spPr>
        <a:noFill/>
        <a:ln>
          <a:noFill/>
        </a:ln>
        <a:effectLst/>
      </c:spPr>
      <c:txPr>
        <a:bodyPr rot="0" spcFirstLastPara="1" vertOverflow="ellipsis" vert="horz" wrap="square" anchor="ctr" anchorCtr="1"/>
        <a:lstStyle/>
        <a:p>
          <a:pPr>
            <a:defRPr sz="1200" b="1"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5.1617001875536035E-2"/>
          <c:y val="0.18698463982247882"/>
          <c:w val="0.9184592447904395"/>
          <c:h val="0.68877210824661073"/>
        </c:manualLayout>
      </c:layout>
      <c:lineChart>
        <c:grouping val="standard"/>
        <c:varyColors val="0"/>
        <c:ser>
          <c:idx val="0"/>
          <c:order val="0"/>
          <c:tx>
            <c:strRef>
              <c:f>'SP Retn NEW stu w Scenarios'!$C$52</c:f>
              <c:strCache>
                <c:ptCount val="1"/>
                <c:pt idx="0">
                  <c:v>Change by -1.0%</c:v>
                </c:pt>
              </c:strCache>
            </c:strRef>
          </c:tx>
          <c:spPr>
            <a:ln w="28575" cap="rnd">
              <a:solidFill>
                <a:schemeClr val="accent1"/>
              </a:solidFill>
              <a:round/>
            </a:ln>
            <a:effectLst/>
          </c:spPr>
          <c:marker>
            <c:symbol val="square"/>
            <c:size val="7"/>
            <c:spPr>
              <a:solidFill>
                <a:srgbClr val="3333CC"/>
              </a:solidFill>
              <a:ln w="9525">
                <a:solidFill>
                  <a:srgbClr val="3333CC"/>
                </a:solidFill>
              </a:ln>
              <a:effectLst/>
            </c:spPr>
          </c:marker>
          <c:dLbls>
            <c:dLbl>
              <c:idx val="5"/>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1A3D-4949-A356-0BE75019B2F6}"/>
                </c:ext>
              </c:extLst>
            </c:dLbl>
            <c:dLbl>
              <c:idx val="6"/>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1A3D-4949-A356-0BE75019B2F6}"/>
                </c:ext>
              </c:extLst>
            </c:dLbl>
            <c:dLbl>
              <c:idx val="7"/>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1A3D-4949-A356-0BE75019B2F6}"/>
                </c:ext>
              </c:extLst>
            </c:dLbl>
            <c:spPr>
              <a:solidFill>
                <a:srgbClr val="3333CC"/>
              </a:solid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bg1"/>
                    </a:solidFill>
                    <a:latin typeface="+mn-lt"/>
                    <a:ea typeface="+mn-ea"/>
                    <a:cs typeface="+mn-cs"/>
                  </a:defRPr>
                </a:pPr>
                <a:endParaRPr lang="en-US"/>
              </a:p>
            </c:txPr>
            <c:dLblPos val="b"/>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'SP Retn NEW stu w Scenarios'!$B$53:$B$60</c:f>
              <c:strCache>
                <c:ptCount val="8"/>
                <c:pt idx="0">
                  <c:v>FA2018</c:v>
                </c:pt>
                <c:pt idx="1">
                  <c:v>FA2019</c:v>
                </c:pt>
                <c:pt idx="2">
                  <c:v>FA2020</c:v>
                </c:pt>
                <c:pt idx="3">
                  <c:v>FA2021</c:v>
                </c:pt>
                <c:pt idx="4">
                  <c:v>FA2022</c:v>
                </c:pt>
                <c:pt idx="5">
                  <c:v>FA2023</c:v>
                </c:pt>
                <c:pt idx="6">
                  <c:v>FA2024</c:v>
                </c:pt>
                <c:pt idx="7">
                  <c:v>FA2025</c:v>
                </c:pt>
              </c:strCache>
            </c:strRef>
          </c:cat>
          <c:val>
            <c:numRef>
              <c:f>'SP Retn NEW stu w Scenarios'!$C$53:$C$60</c:f>
              <c:numCache>
                <c:formatCode>_(* #,##0_);_(* \(#,##0\);_(* "-"??_);_(@_)</c:formatCode>
                <c:ptCount val="8"/>
                <c:pt idx="0">
                  <c:v>442</c:v>
                </c:pt>
                <c:pt idx="1">
                  <c:v>401</c:v>
                </c:pt>
                <c:pt idx="2">
                  <c:v>314</c:v>
                </c:pt>
                <c:pt idx="3">
                  <c:v>318</c:v>
                </c:pt>
                <c:pt idx="4">
                  <c:v>299</c:v>
                </c:pt>
                <c:pt idx="5">
                  <c:v>294.85000000000002</c:v>
                </c:pt>
                <c:pt idx="6">
                  <c:v>290.7</c:v>
                </c:pt>
                <c:pt idx="7">
                  <c:v>286.55</c:v>
                </c:pt>
              </c:numCache>
            </c:numRef>
          </c:val>
          <c:smooth val="0"/>
          <c:extLst>
            <c:ext xmlns:c16="http://schemas.microsoft.com/office/drawing/2014/chart" uri="{C3380CC4-5D6E-409C-BE32-E72D297353CC}">
              <c16:uniqueId val="{00000003-1A3D-4949-A356-0BE75019B2F6}"/>
            </c:ext>
          </c:extLst>
        </c:ser>
        <c:ser>
          <c:idx val="1"/>
          <c:order val="1"/>
          <c:tx>
            <c:strRef>
              <c:f>'SP Retn NEW stu w Scenarios'!$D$52</c:f>
              <c:strCache>
                <c:ptCount val="1"/>
                <c:pt idx="0">
                  <c:v>Change by 0.0%</c:v>
                </c:pt>
              </c:strCache>
            </c:strRef>
          </c:tx>
          <c:spPr>
            <a:ln w="28575" cap="rnd">
              <a:solidFill>
                <a:schemeClr val="accent2"/>
              </a:solidFill>
              <a:round/>
            </a:ln>
            <a:effectLst/>
          </c:spPr>
          <c:marker>
            <c:symbol val="triangle"/>
            <c:size val="8"/>
            <c:spPr>
              <a:solidFill>
                <a:schemeClr val="accent2"/>
              </a:solidFill>
              <a:ln w="9525">
                <a:solidFill>
                  <a:schemeClr val="accent2"/>
                </a:solidFill>
              </a:ln>
              <a:effectLst/>
            </c:spPr>
          </c:marker>
          <c:dLbls>
            <c:dLbl>
              <c:idx val="7"/>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1A3D-4949-A356-0BE75019B2F6}"/>
                </c:ext>
              </c:extLst>
            </c:dLbl>
            <c:spPr>
              <a:solidFill>
                <a:srgbClr val="F8CBAD"/>
              </a:solid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'SP Retn NEW stu w Scenarios'!$B$53:$B$60</c:f>
              <c:strCache>
                <c:ptCount val="8"/>
                <c:pt idx="0">
                  <c:v>FA2018</c:v>
                </c:pt>
                <c:pt idx="1">
                  <c:v>FA2019</c:v>
                </c:pt>
                <c:pt idx="2">
                  <c:v>FA2020</c:v>
                </c:pt>
                <c:pt idx="3">
                  <c:v>FA2021</c:v>
                </c:pt>
                <c:pt idx="4">
                  <c:v>FA2022</c:v>
                </c:pt>
                <c:pt idx="5">
                  <c:v>FA2023</c:v>
                </c:pt>
                <c:pt idx="6">
                  <c:v>FA2024</c:v>
                </c:pt>
                <c:pt idx="7">
                  <c:v>FA2025</c:v>
                </c:pt>
              </c:strCache>
            </c:strRef>
          </c:cat>
          <c:val>
            <c:numRef>
              <c:f>'SP Retn NEW stu w Scenarios'!$D$53:$D$60</c:f>
              <c:numCache>
                <c:formatCode>_(* #,##0_);_(* \(#,##0\);_(* "-"??_);_(@_)</c:formatCode>
                <c:ptCount val="8"/>
                <c:pt idx="0">
                  <c:v>442</c:v>
                </c:pt>
                <c:pt idx="1">
                  <c:v>401</c:v>
                </c:pt>
                <c:pt idx="2">
                  <c:v>314</c:v>
                </c:pt>
                <c:pt idx="3">
                  <c:v>318</c:v>
                </c:pt>
                <c:pt idx="4">
                  <c:v>299</c:v>
                </c:pt>
                <c:pt idx="5">
                  <c:v>299</c:v>
                </c:pt>
                <c:pt idx="6">
                  <c:v>299</c:v>
                </c:pt>
                <c:pt idx="7">
                  <c:v>299</c:v>
                </c:pt>
              </c:numCache>
            </c:numRef>
          </c:val>
          <c:smooth val="0"/>
          <c:extLst>
            <c:ext xmlns:c16="http://schemas.microsoft.com/office/drawing/2014/chart" uri="{C3380CC4-5D6E-409C-BE32-E72D297353CC}">
              <c16:uniqueId val="{00000005-1A3D-4949-A356-0BE75019B2F6}"/>
            </c:ext>
          </c:extLst>
        </c:ser>
        <c:ser>
          <c:idx val="2"/>
          <c:order val="2"/>
          <c:tx>
            <c:strRef>
              <c:f>'SP Retn NEW stu w Scenarios'!$E$52</c:f>
              <c:strCache>
                <c:ptCount val="1"/>
                <c:pt idx="0">
                  <c:v>Change by  1.0%</c:v>
                </c:pt>
              </c:strCache>
            </c:strRef>
          </c:tx>
          <c:spPr>
            <a:ln w="28575" cap="rnd">
              <a:solidFill>
                <a:srgbClr val="00B050"/>
              </a:solidFill>
              <a:round/>
            </a:ln>
            <a:effectLst/>
          </c:spPr>
          <c:marker>
            <c:symbol val="circle"/>
            <c:size val="7"/>
            <c:spPr>
              <a:solidFill>
                <a:srgbClr val="00B050"/>
              </a:solidFill>
              <a:ln w="9525">
                <a:solidFill>
                  <a:srgbClr val="00B050"/>
                </a:solidFill>
              </a:ln>
              <a:effectLst/>
            </c:spPr>
          </c:marker>
          <c:dLbls>
            <c:dLbl>
              <c:idx val="5"/>
              <c:spPr>
                <a:solidFill>
                  <a:srgbClr val="00B050"/>
                </a:solid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6-1A3D-4949-A356-0BE75019B2F6}"/>
                </c:ext>
              </c:extLst>
            </c:dLbl>
            <c:dLbl>
              <c:idx val="6"/>
              <c:spPr>
                <a:solidFill>
                  <a:srgbClr val="00B050"/>
                </a:solid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7-1A3D-4949-A356-0BE75019B2F6}"/>
                </c:ext>
              </c:extLst>
            </c:dLbl>
            <c:dLbl>
              <c:idx val="7"/>
              <c:spPr>
                <a:solidFill>
                  <a:srgbClr val="00B050"/>
                </a:solid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8-1A3D-4949-A356-0BE75019B2F6}"/>
                </c:ext>
              </c:extLst>
            </c:dLbl>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tx1">
                        <a:lumMod val="75000"/>
                        <a:lumOff val="25000"/>
                      </a:schemeClr>
                    </a:solidFill>
                    <a:latin typeface="+mn-lt"/>
                    <a:ea typeface="+mn-ea"/>
                    <a:cs typeface="+mn-cs"/>
                  </a:defRPr>
                </a:pPr>
                <a:endParaRPr lang="en-US"/>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'SP Retn NEW stu w Scenarios'!$B$53:$B$60</c:f>
              <c:strCache>
                <c:ptCount val="8"/>
                <c:pt idx="0">
                  <c:v>FA2018</c:v>
                </c:pt>
                <c:pt idx="1">
                  <c:v>FA2019</c:v>
                </c:pt>
                <c:pt idx="2">
                  <c:v>FA2020</c:v>
                </c:pt>
                <c:pt idx="3">
                  <c:v>FA2021</c:v>
                </c:pt>
                <c:pt idx="4">
                  <c:v>FA2022</c:v>
                </c:pt>
                <c:pt idx="5">
                  <c:v>FA2023</c:v>
                </c:pt>
                <c:pt idx="6">
                  <c:v>FA2024</c:v>
                </c:pt>
                <c:pt idx="7">
                  <c:v>FA2025</c:v>
                </c:pt>
              </c:strCache>
            </c:strRef>
          </c:cat>
          <c:val>
            <c:numRef>
              <c:f>'SP Retn NEW stu w Scenarios'!$E$53:$E$60</c:f>
              <c:numCache>
                <c:formatCode>_(* #,##0_);_(* \(#,##0\);_(* "-"??_);_(@_)</c:formatCode>
                <c:ptCount val="8"/>
                <c:pt idx="0">
                  <c:v>442</c:v>
                </c:pt>
                <c:pt idx="1">
                  <c:v>401</c:v>
                </c:pt>
                <c:pt idx="2">
                  <c:v>314</c:v>
                </c:pt>
                <c:pt idx="3">
                  <c:v>318</c:v>
                </c:pt>
                <c:pt idx="4">
                  <c:v>299</c:v>
                </c:pt>
                <c:pt idx="5">
                  <c:v>303.15000000000003</c:v>
                </c:pt>
                <c:pt idx="6">
                  <c:v>307.3</c:v>
                </c:pt>
                <c:pt idx="7">
                  <c:v>311.45000000000005</c:v>
                </c:pt>
              </c:numCache>
            </c:numRef>
          </c:val>
          <c:smooth val="0"/>
          <c:extLst>
            <c:ext xmlns:c16="http://schemas.microsoft.com/office/drawing/2014/chart" uri="{C3380CC4-5D6E-409C-BE32-E72D297353CC}">
              <c16:uniqueId val="{00000009-1A3D-4949-A356-0BE75019B2F6}"/>
            </c:ext>
          </c:extLst>
        </c:ser>
        <c:dLbls>
          <c:showLegendKey val="0"/>
          <c:showVal val="0"/>
          <c:showCatName val="0"/>
          <c:showSerName val="0"/>
          <c:showPercent val="0"/>
          <c:showBubbleSize val="0"/>
        </c:dLbls>
        <c:marker val="1"/>
        <c:smooth val="0"/>
        <c:axId val="966968320"/>
        <c:axId val="966959320"/>
      </c:lineChart>
      <c:catAx>
        <c:axId val="96696832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66959320"/>
        <c:crosses val="autoZero"/>
        <c:auto val="1"/>
        <c:lblAlgn val="ctr"/>
        <c:lblOffset val="100"/>
        <c:noMultiLvlLbl val="0"/>
      </c:catAx>
      <c:valAx>
        <c:axId val="966959320"/>
        <c:scaling>
          <c:orientation val="minMax"/>
          <c:min val="200"/>
        </c:scaling>
        <c:delete val="0"/>
        <c:axPos val="l"/>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66968320"/>
        <c:crosses val="autoZero"/>
        <c:crossBetween val="between"/>
        <c:majorUnit val="100"/>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orientation="portrait"/>
  </c:printSettings>
</c:chartSpace>
</file>

<file path=xl/charts/chart3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New Students by Fall Cohort</a:t>
            </a:r>
          </a:p>
        </c:rich>
      </c:tx>
      <c:layout>
        <c:manualLayout>
          <c:xMode val="edge"/>
          <c:yMode val="edge"/>
          <c:x val="0.32679103733868303"/>
          <c:y val="6.7001692715992749E-3"/>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'FA Retn NEW stu w Scenarios'!$C$10</c:f>
              <c:strCache>
                <c:ptCount val="1"/>
                <c:pt idx="0">
                  <c:v>Change by -1.0%</c:v>
                </c:pt>
              </c:strCache>
            </c:strRef>
          </c:tx>
          <c:spPr>
            <a:ln w="28575" cap="rnd">
              <a:solidFill>
                <a:schemeClr val="accent1"/>
              </a:solidFill>
              <a:round/>
            </a:ln>
            <a:effectLst/>
          </c:spPr>
          <c:marker>
            <c:symbol val="square"/>
            <c:size val="7"/>
            <c:spPr>
              <a:solidFill>
                <a:srgbClr val="3333CC"/>
              </a:solidFill>
              <a:ln w="9525">
                <a:solidFill>
                  <a:srgbClr val="3333CC"/>
                </a:solidFill>
              </a:ln>
              <a:effectLst/>
            </c:spPr>
          </c:marker>
          <c:dLbls>
            <c:dLbl>
              <c:idx val="5"/>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C4FB-4054-B043-8971B30BAE61}"/>
                </c:ext>
              </c:extLst>
            </c:dLbl>
            <c:dLbl>
              <c:idx val="6"/>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C4FB-4054-B043-8971B30BAE61}"/>
                </c:ext>
              </c:extLst>
            </c:dLbl>
            <c:dLbl>
              <c:idx val="7"/>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C4FB-4054-B043-8971B30BAE61}"/>
                </c:ext>
              </c:extLst>
            </c:dLbl>
            <c:spPr>
              <a:solidFill>
                <a:srgbClr val="3333CC"/>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b"/>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'FA Retn NEW stu w Scenarios'!$B$11:$B$18</c:f>
              <c:strCache>
                <c:ptCount val="8"/>
                <c:pt idx="0">
                  <c:v>FA2017</c:v>
                </c:pt>
                <c:pt idx="1">
                  <c:v>FA2018</c:v>
                </c:pt>
                <c:pt idx="2">
                  <c:v>FA2019</c:v>
                </c:pt>
                <c:pt idx="3">
                  <c:v>FA2020</c:v>
                </c:pt>
                <c:pt idx="4">
                  <c:v>FA2021</c:v>
                </c:pt>
                <c:pt idx="5">
                  <c:v>FA2022</c:v>
                </c:pt>
                <c:pt idx="6">
                  <c:v>FA2023</c:v>
                </c:pt>
                <c:pt idx="7">
                  <c:v>FA2024</c:v>
                </c:pt>
              </c:strCache>
            </c:strRef>
          </c:cat>
          <c:val>
            <c:numRef>
              <c:f>'FA Retn NEW stu w Scenarios'!$C$11:$C$18</c:f>
              <c:numCache>
                <c:formatCode>_(* #,##0_);_(* \(#,##0\);_(* "-"??_);_(@_)</c:formatCode>
                <c:ptCount val="8"/>
                <c:pt idx="0">
                  <c:v>565</c:v>
                </c:pt>
                <c:pt idx="1">
                  <c:v>577</c:v>
                </c:pt>
                <c:pt idx="2">
                  <c:v>549</c:v>
                </c:pt>
                <c:pt idx="3">
                  <c:v>430</c:v>
                </c:pt>
                <c:pt idx="4">
                  <c:v>432</c:v>
                </c:pt>
                <c:pt idx="5">
                  <c:v>427.68</c:v>
                </c:pt>
                <c:pt idx="6">
                  <c:v>423.40320000000003</c:v>
                </c:pt>
                <c:pt idx="7">
                  <c:v>419.16916800000001</c:v>
                </c:pt>
              </c:numCache>
            </c:numRef>
          </c:val>
          <c:smooth val="0"/>
          <c:extLst>
            <c:ext xmlns:c16="http://schemas.microsoft.com/office/drawing/2014/chart" uri="{C3380CC4-5D6E-409C-BE32-E72D297353CC}">
              <c16:uniqueId val="{00000003-C4FB-4054-B043-8971B30BAE61}"/>
            </c:ext>
          </c:extLst>
        </c:ser>
        <c:ser>
          <c:idx val="1"/>
          <c:order val="1"/>
          <c:tx>
            <c:strRef>
              <c:f>'FA Retn NEW stu w Scenarios'!$D$10</c:f>
              <c:strCache>
                <c:ptCount val="1"/>
                <c:pt idx="0">
                  <c:v>Change by 0.0%</c:v>
                </c:pt>
              </c:strCache>
            </c:strRef>
          </c:tx>
          <c:spPr>
            <a:ln w="28575" cap="rnd">
              <a:solidFill>
                <a:schemeClr val="accent2"/>
              </a:solidFill>
              <a:round/>
            </a:ln>
            <a:effectLst/>
          </c:spPr>
          <c:marker>
            <c:symbol val="triangle"/>
            <c:size val="8"/>
            <c:spPr>
              <a:solidFill>
                <a:schemeClr val="accent2"/>
              </a:solidFill>
              <a:ln w="9525">
                <a:solidFill>
                  <a:schemeClr val="accent2"/>
                </a:solidFill>
              </a:ln>
              <a:effectLst/>
            </c:spPr>
          </c:marker>
          <c:dLbls>
            <c:dLbl>
              <c:idx val="7"/>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C4FB-4054-B043-8971B30BAE61}"/>
                </c:ext>
              </c:extLst>
            </c:dLbl>
            <c:spPr>
              <a:solidFill>
                <a:srgbClr val="F8CBAD"/>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'FA Retn NEW stu w Scenarios'!$B$11:$B$18</c:f>
              <c:strCache>
                <c:ptCount val="8"/>
                <c:pt idx="0">
                  <c:v>FA2017</c:v>
                </c:pt>
                <c:pt idx="1">
                  <c:v>FA2018</c:v>
                </c:pt>
                <c:pt idx="2">
                  <c:v>FA2019</c:v>
                </c:pt>
                <c:pt idx="3">
                  <c:v>FA2020</c:v>
                </c:pt>
                <c:pt idx="4">
                  <c:v>FA2021</c:v>
                </c:pt>
                <c:pt idx="5">
                  <c:v>FA2022</c:v>
                </c:pt>
                <c:pt idx="6">
                  <c:v>FA2023</c:v>
                </c:pt>
                <c:pt idx="7">
                  <c:v>FA2024</c:v>
                </c:pt>
              </c:strCache>
            </c:strRef>
          </c:cat>
          <c:val>
            <c:numRef>
              <c:f>'FA Retn NEW stu w Scenarios'!$D$11:$D$18</c:f>
              <c:numCache>
                <c:formatCode>_(* #,##0_);_(* \(#,##0\);_(* "-"??_);_(@_)</c:formatCode>
                <c:ptCount val="8"/>
                <c:pt idx="0">
                  <c:v>565</c:v>
                </c:pt>
                <c:pt idx="1">
                  <c:v>577</c:v>
                </c:pt>
                <c:pt idx="2">
                  <c:v>549</c:v>
                </c:pt>
                <c:pt idx="3">
                  <c:v>430</c:v>
                </c:pt>
                <c:pt idx="4">
                  <c:v>432</c:v>
                </c:pt>
                <c:pt idx="5">
                  <c:v>432</c:v>
                </c:pt>
                <c:pt idx="6">
                  <c:v>432</c:v>
                </c:pt>
                <c:pt idx="7">
                  <c:v>432</c:v>
                </c:pt>
              </c:numCache>
            </c:numRef>
          </c:val>
          <c:smooth val="0"/>
          <c:extLst>
            <c:ext xmlns:c16="http://schemas.microsoft.com/office/drawing/2014/chart" uri="{C3380CC4-5D6E-409C-BE32-E72D297353CC}">
              <c16:uniqueId val="{00000005-C4FB-4054-B043-8971B30BAE61}"/>
            </c:ext>
          </c:extLst>
        </c:ser>
        <c:ser>
          <c:idx val="2"/>
          <c:order val="2"/>
          <c:tx>
            <c:strRef>
              <c:f>'FA Retn NEW stu w Scenarios'!$E$10</c:f>
              <c:strCache>
                <c:ptCount val="1"/>
                <c:pt idx="0">
                  <c:v>Change by  1.0%</c:v>
                </c:pt>
              </c:strCache>
            </c:strRef>
          </c:tx>
          <c:spPr>
            <a:ln w="28575" cap="rnd">
              <a:solidFill>
                <a:srgbClr val="00B050"/>
              </a:solidFill>
              <a:round/>
            </a:ln>
            <a:effectLst/>
          </c:spPr>
          <c:marker>
            <c:symbol val="circle"/>
            <c:size val="7"/>
            <c:spPr>
              <a:solidFill>
                <a:srgbClr val="00B050"/>
              </a:solidFill>
              <a:ln w="9525">
                <a:solidFill>
                  <a:srgbClr val="00B050"/>
                </a:solidFill>
              </a:ln>
              <a:effectLst/>
            </c:spPr>
          </c:marker>
          <c:dLbls>
            <c:dLbl>
              <c:idx val="5"/>
              <c:spPr>
                <a:solidFill>
                  <a:srgbClr val="00B05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6-C4FB-4054-B043-8971B30BAE61}"/>
                </c:ext>
              </c:extLst>
            </c:dLbl>
            <c:dLbl>
              <c:idx val="6"/>
              <c:spPr>
                <a:solidFill>
                  <a:srgbClr val="00B05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7-C4FB-4054-B043-8971B30BAE61}"/>
                </c:ext>
              </c:extLst>
            </c:dLbl>
            <c:dLbl>
              <c:idx val="7"/>
              <c:spPr>
                <a:solidFill>
                  <a:srgbClr val="00B05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8-C4FB-4054-B043-8971B30BAE61}"/>
                </c:ext>
              </c:extLst>
            </c:dLbl>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tx1">
                        <a:lumMod val="75000"/>
                        <a:lumOff val="25000"/>
                      </a:schemeClr>
                    </a:solidFill>
                    <a:latin typeface="+mn-lt"/>
                    <a:ea typeface="+mn-ea"/>
                    <a:cs typeface="+mn-cs"/>
                  </a:defRPr>
                </a:pPr>
                <a:endParaRPr lang="en-US"/>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'FA Retn NEW stu w Scenarios'!$B$11:$B$18</c:f>
              <c:strCache>
                <c:ptCount val="8"/>
                <c:pt idx="0">
                  <c:v>FA2017</c:v>
                </c:pt>
                <c:pt idx="1">
                  <c:v>FA2018</c:v>
                </c:pt>
                <c:pt idx="2">
                  <c:v>FA2019</c:v>
                </c:pt>
                <c:pt idx="3">
                  <c:v>FA2020</c:v>
                </c:pt>
                <c:pt idx="4">
                  <c:v>FA2021</c:v>
                </c:pt>
                <c:pt idx="5">
                  <c:v>FA2022</c:v>
                </c:pt>
                <c:pt idx="6">
                  <c:v>FA2023</c:v>
                </c:pt>
                <c:pt idx="7">
                  <c:v>FA2024</c:v>
                </c:pt>
              </c:strCache>
            </c:strRef>
          </c:cat>
          <c:val>
            <c:numRef>
              <c:f>'FA Retn NEW stu w Scenarios'!$E$11:$E$18</c:f>
              <c:numCache>
                <c:formatCode>_(* #,##0_);_(* \(#,##0\);_(* "-"??_);_(@_)</c:formatCode>
                <c:ptCount val="8"/>
                <c:pt idx="0">
                  <c:v>565</c:v>
                </c:pt>
                <c:pt idx="1">
                  <c:v>577</c:v>
                </c:pt>
                <c:pt idx="2">
                  <c:v>549</c:v>
                </c:pt>
                <c:pt idx="3">
                  <c:v>430</c:v>
                </c:pt>
                <c:pt idx="4">
                  <c:v>432</c:v>
                </c:pt>
                <c:pt idx="5">
                  <c:v>436.32</c:v>
                </c:pt>
                <c:pt idx="6">
                  <c:v>440.6832</c:v>
                </c:pt>
                <c:pt idx="7">
                  <c:v>445.09003200000001</c:v>
                </c:pt>
              </c:numCache>
            </c:numRef>
          </c:val>
          <c:smooth val="0"/>
          <c:extLst>
            <c:ext xmlns:c16="http://schemas.microsoft.com/office/drawing/2014/chart" uri="{C3380CC4-5D6E-409C-BE32-E72D297353CC}">
              <c16:uniqueId val="{00000009-C4FB-4054-B043-8971B30BAE61}"/>
            </c:ext>
          </c:extLst>
        </c:ser>
        <c:dLbls>
          <c:showLegendKey val="0"/>
          <c:showVal val="0"/>
          <c:showCatName val="0"/>
          <c:showSerName val="0"/>
          <c:showPercent val="0"/>
          <c:showBubbleSize val="0"/>
        </c:dLbls>
        <c:marker val="1"/>
        <c:smooth val="0"/>
        <c:axId val="966968320"/>
        <c:axId val="966959320"/>
      </c:lineChart>
      <c:catAx>
        <c:axId val="96696832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66959320"/>
        <c:crosses val="autoZero"/>
        <c:auto val="1"/>
        <c:lblAlgn val="ctr"/>
        <c:lblOffset val="100"/>
        <c:noMultiLvlLbl val="0"/>
      </c:catAx>
      <c:valAx>
        <c:axId val="966959320"/>
        <c:scaling>
          <c:orientation val="minMax"/>
          <c:min val="350"/>
        </c:scaling>
        <c:delete val="0"/>
        <c:axPos val="l"/>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66968320"/>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5" l="0.65" r="0.5" t="0.65" header="0.3" footer="0.3"/>
    <c:pageSetup orientation="landscape"/>
  </c:printSettings>
</c:chartSpace>
</file>

<file path=xl/charts/chart3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New Students Retained to Fall</a:t>
            </a:r>
            <a:r>
              <a:rPr lang="en-US" baseline="0"/>
              <a:t> 2 </a:t>
            </a:r>
            <a:r>
              <a:rPr lang="en-US"/>
              <a:t>(by Change in Number of New Students)</a:t>
            </a:r>
          </a:p>
        </c:rich>
      </c:tx>
      <c:layout>
        <c:manualLayout>
          <c:xMode val="edge"/>
          <c:yMode val="edge"/>
          <c:x val="0.12817878438616537"/>
          <c:y val="2.0452627993622772E-2"/>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'FA Retn NEW stu w Scenarios'!$C$34</c:f>
              <c:strCache>
                <c:ptCount val="1"/>
                <c:pt idx="0">
                  <c:v>Change by -1.0%</c:v>
                </c:pt>
              </c:strCache>
            </c:strRef>
          </c:tx>
          <c:spPr>
            <a:ln w="28575" cap="rnd">
              <a:solidFill>
                <a:schemeClr val="accent1"/>
              </a:solidFill>
              <a:round/>
            </a:ln>
            <a:effectLst/>
          </c:spPr>
          <c:marker>
            <c:symbol val="square"/>
            <c:size val="7"/>
            <c:spPr>
              <a:solidFill>
                <a:srgbClr val="3333CC"/>
              </a:solidFill>
              <a:ln w="9525">
                <a:solidFill>
                  <a:srgbClr val="3333CC"/>
                </a:solidFill>
              </a:ln>
              <a:effectLst/>
            </c:spPr>
          </c:marker>
          <c:dLbls>
            <c:dLbl>
              <c:idx val="5"/>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132C-462B-AA7C-9220A4F7A73B}"/>
                </c:ext>
              </c:extLst>
            </c:dLbl>
            <c:dLbl>
              <c:idx val="6"/>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132C-462B-AA7C-9220A4F7A73B}"/>
                </c:ext>
              </c:extLst>
            </c:dLbl>
            <c:dLbl>
              <c:idx val="7"/>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132C-462B-AA7C-9220A4F7A73B}"/>
                </c:ext>
              </c:extLst>
            </c:dLbl>
            <c:spPr>
              <a:solidFill>
                <a:srgbClr val="3333CC"/>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b"/>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'FA Retn NEW stu w Scenarios'!$B$35:$B$42</c:f>
              <c:strCache>
                <c:ptCount val="8"/>
                <c:pt idx="0">
                  <c:v>FA2017</c:v>
                </c:pt>
                <c:pt idx="1">
                  <c:v>FA2018</c:v>
                </c:pt>
                <c:pt idx="2">
                  <c:v>FA2019</c:v>
                </c:pt>
                <c:pt idx="3">
                  <c:v>FA2020</c:v>
                </c:pt>
                <c:pt idx="4">
                  <c:v>FA2021</c:v>
                </c:pt>
                <c:pt idx="5">
                  <c:v>FA2022</c:v>
                </c:pt>
                <c:pt idx="6">
                  <c:v>FA2023</c:v>
                </c:pt>
                <c:pt idx="7">
                  <c:v>FA2024</c:v>
                </c:pt>
              </c:strCache>
            </c:strRef>
          </c:cat>
          <c:val>
            <c:numRef>
              <c:f>'FA Retn NEW stu w Scenarios'!$C$35:$C$42</c:f>
              <c:numCache>
                <c:formatCode>_(* #,##0_);_(* \(#,##0\);_(* "-"??_);_(@_)</c:formatCode>
                <c:ptCount val="8"/>
                <c:pt idx="0">
                  <c:v>299</c:v>
                </c:pt>
                <c:pt idx="1">
                  <c:v>329</c:v>
                </c:pt>
                <c:pt idx="2">
                  <c:v>295</c:v>
                </c:pt>
                <c:pt idx="3">
                  <c:v>241</c:v>
                </c:pt>
                <c:pt idx="4">
                  <c:v>242</c:v>
                </c:pt>
                <c:pt idx="5">
                  <c:v>239.58</c:v>
                </c:pt>
                <c:pt idx="6">
                  <c:v>237.1842</c:v>
                </c:pt>
                <c:pt idx="7">
                  <c:v>234.81235800000002</c:v>
                </c:pt>
              </c:numCache>
            </c:numRef>
          </c:val>
          <c:smooth val="0"/>
          <c:extLst>
            <c:ext xmlns:c16="http://schemas.microsoft.com/office/drawing/2014/chart" uri="{C3380CC4-5D6E-409C-BE32-E72D297353CC}">
              <c16:uniqueId val="{00000003-132C-462B-AA7C-9220A4F7A73B}"/>
            </c:ext>
          </c:extLst>
        </c:ser>
        <c:ser>
          <c:idx val="1"/>
          <c:order val="1"/>
          <c:tx>
            <c:strRef>
              <c:f>'FA Retn NEW stu w Scenarios'!$D$34</c:f>
              <c:strCache>
                <c:ptCount val="1"/>
                <c:pt idx="0">
                  <c:v>Change by 0.0%</c:v>
                </c:pt>
              </c:strCache>
            </c:strRef>
          </c:tx>
          <c:spPr>
            <a:ln w="28575" cap="rnd">
              <a:solidFill>
                <a:schemeClr val="accent2"/>
              </a:solidFill>
              <a:round/>
            </a:ln>
            <a:effectLst/>
          </c:spPr>
          <c:marker>
            <c:symbol val="triangle"/>
            <c:size val="8"/>
            <c:spPr>
              <a:solidFill>
                <a:schemeClr val="accent2"/>
              </a:solidFill>
              <a:ln w="9525">
                <a:solidFill>
                  <a:schemeClr val="accent2"/>
                </a:solidFill>
              </a:ln>
              <a:effectLst/>
            </c:spPr>
          </c:marker>
          <c:dLbls>
            <c:dLbl>
              <c:idx val="7"/>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132C-462B-AA7C-9220A4F7A73B}"/>
                </c:ext>
              </c:extLst>
            </c:dLbl>
            <c:spPr>
              <a:solidFill>
                <a:srgbClr val="F8CBAD"/>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'FA Retn NEW stu w Scenarios'!$B$35:$B$42</c:f>
              <c:strCache>
                <c:ptCount val="8"/>
                <c:pt idx="0">
                  <c:v>FA2017</c:v>
                </c:pt>
                <c:pt idx="1">
                  <c:v>FA2018</c:v>
                </c:pt>
                <c:pt idx="2">
                  <c:v>FA2019</c:v>
                </c:pt>
                <c:pt idx="3">
                  <c:v>FA2020</c:v>
                </c:pt>
                <c:pt idx="4">
                  <c:v>FA2021</c:v>
                </c:pt>
                <c:pt idx="5">
                  <c:v>FA2022</c:v>
                </c:pt>
                <c:pt idx="6">
                  <c:v>FA2023</c:v>
                </c:pt>
                <c:pt idx="7">
                  <c:v>FA2024</c:v>
                </c:pt>
              </c:strCache>
            </c:strRef>
          </c:cat>
          <c:val>
            <c:numRef>
              <c:f>'FA Retn NEW stu w Scenarios'!$D$35:$D$42</c:f>
              <c:numCache>
                <c:formatCode>_(* #,##0_);_(* \(#,##0\);_(* "-"??_);_(@_)</c:formatCode>
                <c:ptCount val="8"/>
                <c:pt idx="0">
                  <c:v>299</c:v>
                </c:pt>
                <c:pt idx="1">
                  <c:v>329</c:v>
                </c:pt>
                <c:pt idx="2">
                  <c:v>295</c:v>
                </c:pt>
                <c:pt idx="3">
                  <c:v>241</c:v>
                </c:pt>
                <c:pt idx="4">
                  <c:v>242</c:v>
                </c:pt>
                <c:pt idx="5">
                  <c:v>242</c:v>
                </c:pt>
                <c:pt idx="6">
                  <c:v>242</c:v>
                </c:pt>
                <c:pt idx="7">
                  <c:v>242</c:v>
                </c:pt>
              </c:numCache>
            </c:numRef>
          </c:val>
          <c:smooth val="0"/>
          <c:extLst>
            <c:ext xmlns:c16="http://schemas.microsoft.com/office/drawing/2014/chart" uri="{C3380CC4-5D6E-409C-BE32-E72D297353CC}">
              <c16:uniqueId val="{00000005-132C-462B-AA7C-9220A4F7A73B}"/>
            </c:ext>
          </c:extLst>
        </c:ser>
        <c:ser>
          <c:idx val="2"/>
          <c:order val="2"/>
          <c:tx>
            <c:strRef>
              <c:f>'FA Retn NEW stu w Scenarios'!$E$34</c:f>
              <c:strCache>
                <c:ptCount val="1"/>
                <c:pt idx="0">
                  <c:v>Change by  1.0%</c:v>
                </c:pt>
              </c:strCache>
            </c:strRef>
          </c:tx>
          <c:spPr>
            <a:ln w="28575" cap="rnd">
              <a:solidFill>
                <a:srgbClr val="00B050"/>
              </a:solidFill>
              <a:round/>
            </a:ln>
            <a:effectLst/>
          </c:spPr>
          <c:marker>
            <c:symbol val="circle"/>
            <c:size val="7"/>
            <c:spPr>
              <a:solidFill>
                <a:srgbClr val="00B050"/>
              </a:solidFill>
              <a:ln w="9525">
                <a:solidFill>
                  <a:srgbClr val="00B050"/>
                </a:solidFill>
              </a:ln>
              <a:effectLst/>
            </c:spPr>
          </c:marker>
          <c:dLbls>
            <c:dLbl>
              <c:idx val="5"/>
              <c:spPr>
                <a:solidFill>
                  <a:srgbClr val="00B05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6-132C-462B-AA7C-9220A4F7A73B}"/>
                </c:ext>
              </c:extLst>
            </c:dLbl>
            <c:dLbl>
              <c:idx val="6"/>
              <c:spPr>
                <a:solidFill>
                  <a:srgbClr val="00B05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7-132C-462B-AA7C-9220A4F7A73B}"/>
                </c:ext>
              </c:extLst>
            </c:dLbl>
            <c:dLbl>
              <c:idx val="7"/>
              <c:spPr>
                <a:solidFill>
                  <a:srgbClr val="00B05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8-132C-462B-AA7C-9220A4F7A73B}"/>
                </c:ext>
              </c:extLst>
            </c:dLbl>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tx1">
                        <a:lumMod val="75000"/>
                        <a:lumOff val="25000"/>
                      </a:schemeClr>
                    </a:solidFill>
                    <a:latin typeface="+mn-lt"/>
                    <a:ea typeface="+mn-ea"/>
                    <a:cs typeface="+mn-cs"/>
                  </a:defRPr>
                </a:pPr>
                <a:endParaRPr lang="en-US"/>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'FA Retn NEW stu w Scenarios'!$B$35:$B$42</c:f>
              <c:strCache>
                <c:ptCount val="8"/>
                <c:pt idx="0">
                  <c:v>FA2017</c:v>
                </c:pt>
                <c:pt idx="1">
                  <c:v>FA2018</c:v>
                </c:pt>
                <c:pt idx="2">
                  <c:v>FA2019</c:v>
                </c:pt>
                <c:pt idx="3">
                  <c:v>FA2020</c:v>
                </c:pt>
                <c:pt idx="4">
                  <c:v>FA2021</c:v>
                </c:pt>
                <c:pt idx="5">
                  <c:v>FA2022</c:v>
                </c:pt>
                <c:pt idx="6">
                  <c:v>FA2023</c:v>
                </c:pt>
                <c:pt idx="7">
                  <c:v>FA2024</c:v>
                </c:pt>
              </c:strCache>
            </c:strRef>
          </c:cat>
          <c:val>
            <c:numRef>
              <c:f>'FA Retn NEW stu w Scenarios'!$E$35:$E$42</c:f>
              <c:numCache>
                <c:formatCode>_(* #,##0_);_(* \(#,##0\);_(* "-"??_);_(@_)</c:formatCode>
                <c:ptCount val="8"/>
                <c:pt idx="0">
                  <c:v>299</c:v>
                </c:pt>
                <c:pt idx="1">
                  <c:v>329</c:v>
                </c:pt>
                <c:pt idx="2">
                  <c:v>295</c:v>
                </c:pt>
                <c:pt idx="3">
                  <c:v>241</c:v>
                </c:pt>
                <c:pt idx="4">
                  <c:v>242</c:v>
                </c:pt>
                <c:pt idx="5">
                  <c:v>244.42</c:v>
                </c:pt>
                <c:pt idx="6">
                  <c:v>246.86419999999998</c:v>
                </c:pt>
                <c:pt idx="7">
                  <c:v>249.33284199999997</c:v>
                </c:pt>
              </c:numCache>
            </c:numRef>
          </c:val>
          <c:smooth val="0"/>
          <c:extLst>
            <c:ext xmlns:c16="http://schemas.microsoft.com/office/drawing/2014/chart" uri="{C3380CC4-5D6E-409C-BE32-E72D297353CC}">
              <c16:uniqueId val="{00000009-132C-462B-AA7C-9220A4F7A73B}"/>
            </c:ext>
          </c:extLst>
        </c:ser>
        <c:dLbls>
          <c:showLegendKey val="0"/>
          <c:showVal val="0"/>
          <c:showCatName val="0"/>
          <c:showSerName val="0"/>
          <c:showPercent val="0"/>
          <c:showBubbleSize val="0"/>
        </c:dLbls>
        <c:marker val="1"/>
        <c:smooth val="0"/>
        <c:axId val="966968320"/>
        <c:axId val="966959320"/>
      </c:lineChart>
      <c:catAx>
        <c:axId val="96696832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66959320"/>
        <c:crosses val="autoZero"/>
        <c:auto val="1"/>
        <c:lblAlgn val="ctr"/>
        <c:lblOffset val="100"/>
        <c:noMultiLvlLbl val="0"/>
      </c:catAx>
      <c:valAx>
        <c:axId val="966959320"/>
        <c:scaling>
          <c:orientation val="minMax"/>
          <c:min val="150"/>
        </c:scaling>
        <c:delete val="0"/>
        <c:axPos val="l"/>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66968320"/>
        <c:crosses val="autoZero"/>
        <c:crossBetween val="between"/>
        <c:majorUnit val="50"/>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3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sz="1400" b="0" i="0" u="none" strike="noStrike" kern="1200" spc="0" baseline="0">
                <a:solidFill>
                  <a:sysClr val="windowText" lastClr="000000">
                    <a:lumMod val="65000"/>
                    <a:lumOff val="35000"/>
                  </a:sysClr>
                </a:solidFill>
              </a:rPr>
              <a:t>New Students Retained to Fall 2 (by Change in Retention Rate)</a:t>
            </a:r>
            <a:endParaRPr lang="en-US" sz="1400"/>
          </a:p>
        </c:rich>
      </c:tx>
      <c:layout>
        <c:manualLayout>
          <c:xMode val="edge"/>
          <c:yMode val="edge"/>
          <c:x val="0.18282266948191506"/>
          <c:y val="1.6235480181537369E-2"/>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'FA Retn NEW stu w Scenarios'!$C$57</c:f>
              <c:strCache>
                <c:ptCount val="1"/>
                <c:pt idx="0">
                  <c:v>Change by -1.0%</c:v>
                </c:pt>
              </c:strCache>
            </c:strRef>
          </c:tx>
          <c:spPr>
            <a:ln w="28575" cap="rnd">
              <a:solidFill>
                <a:schemeClr val="accent1"/>
              </a:solidFill>
              <a:round/>
            </a:ln>
            <a:effectLst/>
          </c:spPr>
          <c:marker>
            <c:symbol val="square"/>
            <c:size val="7"/>
            <c:spPr>
              <a:solidFill>
                <a:srgbClr val="3333CC"/>
              </a:solidFill>
              <a:ln w="9525">
                <a:solidFill>
                  <a:srgbClr val="3333CC"/>
                </a:solidFill>
              </a:ln>
              <a:effectLst/>
            </c:spPr>
          </c:marker>
          <c:dLbls>
            <c:dLbl>
              <c:idx val="5"/>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5B91-4B02-A87D-FBEAD2E77C29}"/>
                </c:ext>
              </c:extLst>
            </c:dLbl>
            <c:dLbl>
              <c:idx val="6"/>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5B91-4B02-A87D-FBEAD2E77C29}"/>
                </c:ext>
              </c:extLst>
            </c:dLbl>
            <c:dLbl>
              <c:idx val="7"/>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5B91-4B02-A87D-FBEAD2E77C29}"/>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b"/>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'FA Retn NEW stu w Scenarios'!$B$58:$B$65</c:f>
              <c:strCache>
                <c:ptCount val="8"/>
                <c:pt idx="0">
                  <c:v>FA2017</c:v>
                </c:pt>
                <c:pt idx="1">
                  <c:v>FA2018</c:v>
                </c:pt>
                <c:pt idx="2">
                  <c:v>FA2019</c:v>
                </c:pt>
                <c:pt idx="3">
                  <c:v>FA2020</c:v>
                </c:pt>
                <c:pt idx="4">
                  <c:v>FA2021</c:v>
                </c:pt>
                <c:pt idx="5">
                  <c:v>FA2022</c:v>
                </c:pt>
                <c:pt idx="6">
                  <c:v>FA2023</c:v>
                </c:pt>
                <c:pt idx="7">
                  <c:v>FA2024</c:v>
                </c:pt>
              </c:strCache>
            </c:strRef>
          </c:cat>
          <c:val>
            <c:numRef>
              <c:f>'FA Retn NEW stu w Scenarios'!$C$58:$C$65</c:f>
              <c:numCache>
                <c:formatCode>_(* #,##0_);_(* \(#,##0\);_(* "-"??_);_(@_)</c:formatCode>
                <c:ptCount val="8"/>
                <c:pt idx="0">
                  <c:v>299</c:v>
                </c:pt>
                <c:pt idx="1">
                  <c:v>329</c:v>
                </c:pt>
                <c:pt idx="2">
                  <c:v>295</c:v>
                </c:pt>
                <c:pt idx="3">
                  <c:v>241</c:v>
                </c:pt>
                <c:pt idx="4">
                  <c:v>242</c:v>
                </c:pt>
                <c:pt idx="5">
                  <c:v>237.68</c:v>
                </c:pt>
                <c:pt idx="6">
                  <c:v>233.36</c:v>
                </c:pt>
                <c:pt idx="7">
                  <c:v>229.04000000000002</c:v>
                </c:pt>
              </c:numCache>
            </c:numRef>
          </c:val>
          <c:smooth val="0"/>
          <c:extLst>
            <c:ext xmlns:c16="http://schemas.microsoft.com/office/drawing/2014/chart" uri="{C3380CC4-5D6E-409C-BE32-E72D297353CC}">
              <c16:uniqueId val="{00000003-5B91-4B02-A87D-FBEAD2E77C29}"/>
            </c:ext>
          </c:extLst>
        </c:ser>
        <c:ser>
          <c:idx val="1"/>
          <c:order val="1"/>
          <c:tx>
            <c:strRef>
              <c:f>'FA Retn NEW stu w Scenarios'!$D$57</c:f>
              <c:strCache>
                <c:ptCount val="1"/>
                <c:pt idx="0">
                  <c:v>Change by 0.0%</c:v>
                </c:pt>
              </c:strCache>
            </c:strRef>
          </c:tx>
          <c:spPr>
            <a:ln w="28575" cap="rnd">
              <a:solidFill>
                <a:schemeClr val="accent2"/>
              </a:solidFill>
              <a:round/>
            </a:ln>
            <a:effectLst/>
          </c:spPr>
          <c:marker>
            <c:symbol val="triangle"/>
            <c:size val="8"/>
            <c:spPr>
              <a:solidFill>
                <a:schemeClr val="accent2"/>
              </a:solidFill>
              <a:ln w="9525">
                <a:solidFill>
                  <a:schemeClr val="accent2"/>
                </a:solidFill>
              </a:ln>
              <a:effectLst/>
            </c:spPr>
          </c:marker>
          <c:dLbls>
            <c:dLbl>
              <c:idx val="7"/>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5B91-4B02-A87D-FBEAD2E77C29}"/>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'FA Retn NEW stu w Scenarios'!$B$58:$B$65</c:f>
              <c:strCache>
                <c:ptCount val="8"/>
                <c:pt idx="0">
                  <c:v>FA2017</c:v>
                </c:pt>
                <c:pt idx="1">
                  <c:v>FA2018</c:v>
                </c:pt>
                <c:pt idx="2">
                  <c:v>FA2019</c:v>
                </c:pt>
                <c:pt idx="3">
                  <c:v>FA2020</c:v>
                </c:pt>
                <c:pt idx="4">
                  <c:v>FA2021</c:v>
                </c:pt>
                <c:pt idx="5">
                  <c:v>FA2022</c:v>
                </c:pt>
                <c:pt idx="6">
                  <c:v>FA2023</c:v>
                </c:pt>
                <c:pt idx="7">
                  <c:v>FA2024</c:v>
                </c:pt>
              </c:strCache>
            </c:strRef>
          </c:cat>
          <c:val>
            <c:numRef>
              <c:f>'FA Retn NEW stu w Scenarios'!$D$58:$D$65</c:f>
              <c:numCache>
                <c:formatCode>_(* #,##0_);_(* \(#,##0\);_(* "-"??_);_(@_)</c:formatCode>
                <c:ptCount val="8"/>
                <c:pt idx="0">
                  <c:v>299</c:v>
                </c:pt>
                <c:pt idx="1">
                  <c:v>329</c:v>
                </c:pt>
                <c:pt idx="2">
                  <c:v>295</c:v>
                </c:pt>
                <c:pt idx="3">
                  <c:v>241</c:v>
                </c:pt>
                <c:pt idx="4">
                  <c:v>242</c:v>
                </c:pt>
                <c:pt idx="5">
                  <c:v>242.00000000000003</c:v>
                </c:pt>
                <c:pt idx="6">
                  <c:v>242.00000000000003</c:v>
                </c:pt>
                <c:pt idx="7">
                  <c:v>242.00000000000003</c:v>
                </c:pt>
              </c:numCache>
            </c:numRef>
          </c:val>
          <c:smooth val="0"/>
          <c:extLst>
            <c:ext xmlns:c16="http://schemas.microsoft.com/office/drawing/2014/chart" uri="{C3380CC4-5D6E-409C-BE32-E72D297353CC}">
              <c16:uniqueId val="{00000005-5B91-4B02-A87D-FBEAD2E77C29}"/>
            </c:ext>
          </c:extLst>
        </c:ser>
        <c:ser>
          <c:idx val="2"/>
          <c:order val="2"/>
          <c:tx>
            <c:strRef>
              <c:f>'FA Retn NEW stu w Scenarios'!$E$57</c:f>
              <c:strCache>
                <c:ptCount val="1"/>
                <c:pt idx="0">
                  <c:v>Change by  1.0%</c:v>
                </c:pt>
              </c:strCache>
            </c:strRef>
          </c:tx>
          <c:spPr>
            <a:ln w="28575" cap="rnd">
              <a:solidFill>
                <a:srgbClr val="00B050"/>
              </a:solidFill>
              <a:round/>
            </a:ln>
            <a:effectLst/>
          </c:spPr>
          <c:marker>
            <c:symbol val="circle"/>
            <c:size val="7"/>
            <c:spPr>
              <a:solidFill>
                <a:srgbClr val="00B050"/>
              </a:solidFill>
              <a:ln w="9525">
                <a:solidFill>
                  <a:srgbClr val="00B050"/>
                </a:solidFill>
              </a:ln>
              <a:effectLst/>
            </c:spPr>
          </c:marker>
          <c:dLbls>
            <c:dLbl>
              <c:idx val="5"/>
              <c:spPr>
                <a:solidFill>
                  <a:srgbClr val="00B050"/>
                </a:solid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6-5B91-4B02-A87D-FBEAD2E77C29}"/>
                </c:ext>
              </c:extLst>
            </c:dLbl>
            <c:dLbl>
              <c:idx val="6"/>
              <c:spPr>
                <a:solidFill>
                  <a:srgbClr val="00B050"/>
                </a:solid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7-5B91-4B02-A87D-FBEAD2E77C29}"/>
                </c:ext>
              </c:extLst>
            </c:dLbl>
            <c:dLbl>
              <c:idx val="7"/>
              <c:spPr>
                <a:solidFill>
                  <a:srgbClr val="00B050"/>
                </a:solid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8-5B91-4B02-A87D-FBEAD2E77C29}"/>
                </c:ext>
              </c:extLst>
            </c:dLbl>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tx1">
                        <a:lumMod val="75000"/>
                        <a:lumOff val="25000"/>
                      </a:schemeClr>
                    </a:solidFill>
                    <a:latin typeface="+mn-lt"/>
                    <a:ea typeface="+mn-ea"/>
                    <a:cs typeface="+mn-cs"/>
                  </a:defRPr>
                </a:pPr>
                <a:endParaRPr lang="en-US"/>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'FA Retn NEW stu w Scenarios'!$B$58:$B$65</c:f>
              <c:strCache>
                <c:ptCount val="8"/>
                <c:pt idx="0">
                  <c:v>FA2017</c:v>
                </c:pt>
                <c:pt idx="1">
                  <c:v>FA2018</c:v>
                </c:pt>
                <c:pt idx="2">
                  <c:v>FA2019</c:v>
                </c:pt>
                <c:pt idx="3">
                  <c:v>FA2020</c:v>
                </c:pt>
                <c:pt idx="4">
                  <c:v>FA2021</c:v>
                </c:pt>
                <c:pt idx="5">
                  <c:v>FA2022</c:v>
                </c:pt>
                <c:pt idx="6">
                  <c:v>FA2023</c:v>
                </c:pt>
                <c:pt idx="7">
                  <c:v>FA2024</c:v>
                </c:pt>
              </c:strCache>
            </c:strRef>
          </c:cat>
          <c:val>
            <c:numRef>
              <c:f>'FA Retn NEW stu w Scenarios'!$E$58:$E$65</c:f>
              <c:numCache>
                <c:formatCode>_(* #,##0_);_(* \(#,##0\);_(* "-"??_);_(@_)</c:formatCode>
                <c:ptCount val="8"/>
                <c:pt idx="0">
                  <c:v>299</c:v>
                </c:pt>
                <c:pt idx="1">
                  <c:v>329</c:v>
                </c:pt>
                <c:pt idx="2">
                  <c:v>295</c:v>
                </c:pt>
                <c:pt idx="3">
                  <c:v>241</c:v>
                </c:pt>
                <c:pt idx="4">
                  <c:v>242</c:v>
                </c:pt>
                <c:pt idx="5">
                  <c:v>246.32000000000002</c:v>
                </c:pt>
                <c:pt idx="6">
                  <c:v>250.64000000000001</c:v>
                </c:pt>
                <c:pt idx="7">
                  <c:v>254.96000000000004</c:v>
                </c:pt>
              </c:numCache>
            </c:numRef>
          </c:val>
          <c:smooth val="0"/>
          <c:extLst>
            <c:ext xmlns:c16="http://schemas.microsoft.com/office/drawing/2014/chart" uri="{C3380CC4-5D6E-409C-BE32-E72D297353CC}">
              <c16:uniqueId val="{00000009-5B91-4B02-A87D-FBEAD2E77C29}"/>
            </c:ext>
          </c:extLst>
        </c:ser>
        <c:dLbls>
          <c:showLegendKey val="0"/>
          <c:showVal val="0"/>
          <c:showCatName val="0"/>
          <c:showSerName val="0"/>
          <c:showPercent val="0"/>
          <c:showBubbleSize val="0"/>
        </c:dLbls>
        <c:marker val="1"/>
        <c:smooth val="0"/>
        <c:axId val="966968320"/>
        <c:axId val="966959320"/>
      </c:lineChart>
      <c:catAx>
        <c:axId val="96696832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66959320"/>
        <c:crosses val="autoZero"/>
        <c:auto val="1"/>
        <c:lblAlgn val="ctr"/>
        <c:lblOffset val="100"/>
        <c:noMultiLvlLbl val="0"/>
      </c:catAx>
      <c:valAx>
        <c:axId val="966959320"/>
        <c:scaling>
          <c:orientation val="minMax"/>
          <c:min val="150"/>
        </c:scaling>
        <c:delete val="0"/>
        <c:axPos val="l"/>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66968320"/>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3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'Hours Success Points Scenarios'!$C$9:$E$9</c:f>
          <c:strCache>
            <c:ptCount val="3"/>
            <c:pt idx="0">
              <c:v>Success Points: 12 Credits Earned</c:v>
            </c:pt>
          </c:strCache>
        </c:strRef>
      </c:tx>
      <c:layout>
        <c:manualLayout>
          <c:xMode val="edge"/>
          <c:yMode val="edge"/>
          <c:x val="0.27229110388086358"/>
          <c:y val="9.0056317107911101E-3"/>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'Hours Success Points Scenarios'!$C$10</c:f>
              <c:strCache>
                <c:ptCount val="1"/>
                <c:pt idx="0">
                  <c:v>Change by -1.0%</c:v>
                </c:pt>
              </c:strCache>
            </c:strRef>
          </c:tx>
          <c:spPr>
            <a:ln w="28575" cap="rnd">
              <a:solidFill>
                <a:srgbClr val="3333CC"/>
              </a:solidFill>
              <a:round/>
            </a:ln>
            <a:effectLst/>
          </c:spPr>
          <c:marker>
            <c:symbol val="square"/>
            <c:size val="7"/>
            <c:spPr>
              <a:solidFill>
                <a:srgbClr val="3333CC"/>
              </a:solidFill>
              <a:ln w="9525">
                <a:solidFill>
                  <a:srgbClr val="3333CC"/>
                </a:solidFill>
              </a:ln>
              <a:effectLst/>
            </c:spPr>
          </c:marker>
          <c:dLbls>
            <c:dLbl>
              <c:idx val="5"/>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C834-4CC0-8765-609B8FF0E79C}"/>
                </c:ext>
              </c:extLst>
            </c:dLbl>
            <c:dLbl>
              <c:idx val="6"/>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C834-4CC0-8765-609B8FF0E79C}"/>
                </c:ext>
              </c:extLst>
            </c:dLbl>
            <c:dLbl>
              <c:idx val="7"/>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C834-4CC0-8765-609B8FF0E79C}"/>
                </c:ext>
              </c:extLst>
            </c:dLbl>
            <c:spPr>
              <a:solidFill>
                <a:srgbClr val="3333FF"/>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b"/>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'Hours Success Points Scenarios'!$B$11:$B$18</c:f>
              <c:strCache>
                <c:ptCount val="8"/>
                <c:pt idx="0">
                  <c:v>2017-18</c:v>
                </c:pt>
                <c:pt idx="1">
                  <c:v>2018-19</c:v>
                </c:pt>
                <c:pt idx="2">
                  <c:v>2019-20</c:v>
                </c:pt>
                <c:pt idx="3">
                  <c:v>2020-21</c:v>
                </c:pt>
                <c:pt idx="4">
                  <c:v>2021-22</c:v>
                </c:pt>
                <c:pt idx="5">
                  <c:v>2022-23</c:v>
                </c:pt>
                <c:pt idx="6">
                  <c:v>2023-24</c:v>
                </c:pt>
                <c:pt idx="7">
                  <c:v>2024-25</c:v>
                </c:pt>
              </c:strCache>
            </c:strRef>
          </c:cat>
          <c:val>
            <c:numRef>
              <c:f>'Hours Success Points Scenarios'!$C$11:$C$18</c:f>
              <c:numCache>
                <c:formatCode>_(* #,##0_);_(* \(#,##0\);_(* "-"??_);_(@_)</c:formatCode>
                <c:ptCount val="8"/>
                <c:pt idx="0">
                  <c:v>1020</c:v>
                </c:pt>
                <c:pt idx="1">
                  <c:v>940</c:v>
                </c:pt>
                <c:pt idx="2">
                  <c:v>869</c:v>
                </c:pt>
                <c:pt idx="3">
                  <c:v>838</c:v>
                </c:pt>
                <c:pt idx="4">
                  <c:v>706</c:v>
                </c:pt>
                <c:pt idx="5">
                  <c:v>698.94</c:v>
                </c:pt>
                <c:pt idx="6">
                  <c:v>691.95060000000001</c:v>
                </c:pt>
                <c:pt idx="7">
                  <c:v>685.03109400000005</c:v>
                </c:pt>
              </c:numCache>
            </c:numRef>
          </c:val>
          <c:smooth val="0"/>
          <c:extLst>
            <c:ext xmlns:c16="http://schemas.microsoft.com/office/drawing/2014/chart" uri="{C3380CC4-5D6E-409C-BE32-E72D297353CC}">
              <c16:uniqueId val="{00000003-C834-4CC0-8765-609B8FF0E79C}"/>
            </c:ext>
          </c:extLst>
        </c:ser>
        <c:ser>
          <c:idx val="1"/>
          <c:order val="1"/>
          <c:tx>
            <c:strRef>
              <c:f>'Hours Success Points Scenarios'!$D$10</c:f>
              <c:strCache>
                <c:ptCount val="1"/>
                <c:pt idx="0">
                  <c:v>Change by 0.0%</c:v>
                </c:pt>
              </c:strCache>
            </c:strRef>
          </c:tx>
          <c:spPr>
            <a:ln w="28575" cap="rnd">
              <a:solidFill>
                <a:schemeClr val="accent2"/>
              </a:solidFill>
              <a:round/>
            </a:ln>
            <a:effectLst/>
          </c:spPr>
          <c:marker>
            <c:symbol val="triangle"/>
            <c:size val="8"/>
            <c:spPr>
              <a:solidFill>
                <a:schemeClr val="accent2"/>
              </a:solidFill>
              <a:ln w="9525">
                <a:solidFill>
                  <a:schemeClr val="accent2"/>
                </a:solidFill>
              </a:ln>
              <a:effectLst/>
            </c:spPr>
          </c:marker>
          <c:dLbls>
            <c:dLbl>
              <c:idx val="7"/>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C834-4CC0-8765-609B8FF0E79C}"/>
                </c:ext>
              </c:extLst>
            </c:dLbl>
            <c:spPr>
              <a:solidFill>
                <a:schemeClr val="accent2">
                  <a:lumMod val="40000"/>
                  <a:lumOff val="60000"/>
                </a:schemeClr>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'Hours Success Points Scenarios'!$B$11:$B$18</c:f>
              <c:strCache>
                <c:ptCount val="8"/>
                <c:pt idx="0">
                  <c:v>2017-18</c:v>
                </c:pt>
                <c:pt idx="1">
                  <c:v>2018-19</c:v>
                </c:pt>
                <c:pt idx="2">
                  <c:v>2019-20</c:v>
                </c:pt>
                <c:pt idx="3">
                  <c:v>2020-21</c:v>
                </c:pt>
                <c:pt idx="4">
                  <c:v>2021-22</c:v>
                </c:pt>
                <c:pt idx="5">
                  <c:v>2022-23</c:v>
                </c:pt>
                <c:pt idx="6">
                  <c:v>2023-24</c:v>
                </c:pt>
                <c:pt idx="7">
                  <c:v>2024-25</c:v>
                </c:pt>
              </c:strCache>
            </c:strRef>
          </c:cat>
          <c:val>
            <c:numRef>
              <c:f>'Hours Success Points Scenarios'!$D$11:$D$18</c:f>
              <c:numCache>
                <c:formatCode>_(* #,##0_);_(* \(#,##0\);_(* "-"??_);_(@_)</c:formatCode>
                <c:ptCount val="8"/>
                <c:pt idx="0">
                  <c:v>1020</c:v>
                </c:pt>
                <c:pt idx="1">
                  <c:v>940</c:v>
                </c:pt>
                <c:pt idx="2">
                  <c:v>869</c:v>
                </c:pt>
                <c:pt idx="3">
                  <c:v>838</c:v>
                </c:pt>
                <c:pt idx="4">
                  <c:v>706</c:v>
                </c:pt>
                <c:pt idx="5">
                  <c:v>706</c:v>
                </c:pt>
                <c:pt idx="6">
                  <c:v>706</c:v>
                </c:pt>
                <c:pt idx="7">
                  <c:v>706</c:v>
                </c:pt>
              </c:numCache>
            </c:numRef>
          </c:val>
          <c:smooth val="0"/>
          <c:extLst>
            <c:ext xmlns:c16="http://schemas.microsoft.com/office/drawing/2014/chart" uri="{C3380CC4-5D6E-409C-BE32-E72D297353CC}">
              <c16:uniqueId val="{00000005-C834-4CC0-8765-609B8FF0E79C}"/>
            </c:ext>
          </c:extLst>
        </c:ser>
        <c:ser>
          <c:idx val="2"/>
          <c:order val="2"/>
          <c:tx>
            <c:strRef>
              <c:f>'Hours Success Points Scenarios'!$E$10</c:f>
              <c:strCache>
                <c:ptCount val="1"/>
                <c:pt idx="0">
                  <c:v>Change by  1.0%</c:v>
                </c:pt>
              </c:strCache>
            </c:strRef>
          </c:tx>
          <c:spPr>
            <a:ln w="28575" cap="rnd">
              <a:solidFill>
                <a:srgbClr val="00B050"/>
              </a:solidFill>
              <a:round/>
            </a:ln>
            <a:effectLst/>
          </c:spPr>
          <c:marker>
            <c:symbol val="circle"/>
            <c:size val="7"/>
            <c:spPr>
              <a:solidFill>
                <a:srgbClr val="00B050"/>
              </a:solidFill>
              <a:ln w="9525">
                <a:solidFill>
                  <a:srgbClr val="00B050"/>
                </a:solidFill>
              </a:ln>
              <a:effectLst/>
            </c:spPr>
          </c:marker>
          <c:dLbls>
            <c:dLbl>
              <c:idx val="5"/>
              <c:spPr>
                <a:solidFill>
                  <a:srgbClr val="00B05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6-C834-4CC0-8765-609B8FF0E79C}"/>
                </c:ext>
              </c:extLst>
            </c:dLbl>
            <c:dLbl>
              <c:idx val="6"/>
              <c:spPr>
                <a:solidFill>
                  <a:srgbClr val="00B05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7-C834-4CC0-8765-609B8FF0E79C}"/>
                </c:ext>
              </c:extLst>
            </c:dLbl>
            <c:dLbl>
              <c:idx val="7"/>
              <c:spPr>
                <a:solidFill>
                  <a:srgbClr val="00B05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8-C834-4CC0-8765-609B8FF0E79C}"/>
                </c:ext>
              </c:extLst>
            </c:dLbl>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tx1">
                        <a:lumMod val="75000"/>
                        <a:lumOff val="25000"/>
                      </a:schemeClr>
                    </a:solidFill>
                    <a:latin typeface="+mn-lt"/>
                    <a:ea typeface="+mn-ea"/>
                    <a:cs typeface="+mn-cs"/>
                  </a:defRPr>
                </a:pPr>
                <a:endParaRPr lang="en-US"/>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'Hours Success Points Scenarios'!$B$11:$B$18</c:f>
              <c:strCache>
                <c:ptCount val="8"/>
                <c:pt idx="0">
                  <c:v>2017-18</c:v>
                </c:pt>
                <c:pt idx="1">
                  <c:v>2018-19</c:v>
                </c:pt>
                <c:pt idx="2">
                  <c:v>2019-20</c:v>
                </c:pt>
                <c:pt idx="3">
                  <c:v>2020-21</c:v>
                </c:pt>
                <c:pt idx="4">
                  <c:v>2021-22</c:v>
                </c:pt>
                <c:pt idx="5">
                  <c:v>2022-23</c:v>
                </c:pt>
                <c:pt idx="6">
                  <c:v>2023-24</c:v>
                </c:pt>
                <c:pt idx="7">
                  <c:v>2024-25</c:v>
                </c:pt>
              </c:strCache>
            </c:strRef>
          </c:cat>
          <c:val>
            <c:numRef>
              <c:f>'Hours Success Points Scenarios'!$E$11:$E$18</c:f>
              <c:numCache>
                <c:formatCode>_(* #,##0_);_(* \(#,##0\);_(* "-"??_);_(@_)</c:formatCode>
                <c:ptCount val="8"/>
                <c:pt idx="0">
                  <c:v>1020</c:v>
                </c:pt>
                <c:pt idx="1">
                  <c:v>940</c:v>
                </c:pt>
                <c:pt idx="2">
                  <c:v>869</c:v>
                </c:pt>
                <c:pt idx="3">
                  <c:v>838</c:v>
                </c:pt>
                <c:pt idx="4">
                  <c:v>706</c:v>
                </c:pt>
                <c:pt idx="5">
                  <c:v>713.06</c:v>
                </c:pt>
                <c:pt idx="6">
                  <c:v>720.1905999999999</c:v>
                </c:pt>
                <c:pt idx="7">
                  <c:v>727.39250599999991</c:v>
                </c:pt>
              </c:numCache>
            </c:numRef>
          </c:val>
          <c:smooth val="0"/>
          <c:extLst>
            <c:ext xmlns:c16="http://schemas.microsoft.com/office/drawing/2014/chart" uri="{C3380CC4-5D6E-409C-BE32-E72D297353CC}">
              <c16:uniqueId val="{00000009-C834-4CC0-8765-609B8FF0E79C}"/>
            </c:ext>
          </c:extLst>
        </c:ser>
        <c:dLbls>
          <c:showLegendKey val="0"/>
          <c:showVal val="0"/>
          <c:showCatName val="0"/>
          <c:showSerName val="0"/>
          <c:showPercent val="0"/>
          <c:showBubbleSize val="0"/>
        </c:dLbls>
        <c:marker val="1"/>
        <c:smooth val="0"/>
        <c:axId val="966968320"/>
        <c:axId val="966959320"/>
      </c:lineChart>
      <c:catAx>
        <c:axId val="96696832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66959320"/>
        <c:crosses val="autoZero"/>
        <c:auto val="1"/>
        <c:lblAlgn val="ctr"/>
        <c:lblOffset val="100"/>
        <c:noMultiLvlLbl val="0"/>
      </c:catAx>
      <c:valAx>
        <c:axId val="966959320"/>
        <c:scaling>
          <c:orientation val="minMax"/>
          <c:max val="1100"/>
          <c:min val="600"/>
        </c:scaling>
        <c:delete val="0"/>
        <c:axPos val="l"/>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66968320"/>
        <c:crosses val="autoZero"/>
        <c:crossBetween val="between"/>
        <c:majorUnit val="100"/>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hart4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'Hours Success Points Scenarios'!$M$9:$O$9</c:f>
          <c:strCache>
            <c:ptCount val="3"/>
            <c:pt idx="0">
              <c:v>Success Points: 24 Credits Earned</c:v>
            </c:pt>
          </c:strCache>
        </c:strRef>
      </c:tx>
      <c:layout>
        <c:manualLayout>
          <c:xMode val="edge"/>
          <c:yMode val="edge"/>
          <c:x val="0.29310576856169951"/>
          <c:y val="9.4610117292905811E-3"/>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'Hours Success Points Scenarios'!$M$10</c:f>
              <c:strCache>
                <c:ptCount val="1"/>
                <c:pt idx="0">
                  <c:v>Change by -1.0%</c:v>
                </c:pt>
              </c:strCache>
            </c:strRef>
          </c:tx>
          <c:spPr>
            <a:ln w="28575" cap="rnd">
              <a:solidFill>
                <a:srgbClr val="3333CC"/>
              </a:solidFill>
              <a:round/>
            </a:ln>
            <a:effectLst/>
          </c:spPr>
          <c:marker>
            <c:symbol val="square"/>
            <c:size val="7"/>
            <c:spPr>
              <a:solidFill>
                <a:srgbClr val="3333CC"/>
              </a:solidFill>
              <a:ln w="9525">
                <a:solidFill>
                  <a:srgbClr val="3333CC"/>
                </a:solidFill>
              </a:ln>
              <a:effectLst/>
            </c:spPr>
          </c:marker>
          <c:dLbls>
            <c:dLbl>
              <c:idx val="5"/>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114B-4BE8-B034-34C504CCE0BE}"/>
                </c:ext>
              </c:extLst>
            </c:dLbl>
            <c:dLbl>
              <c:idx val="6"/>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114B-4BE8-B034-34C504CCE0BE}"/>
                </c:ext>
              </c:extLst>
            </c:dLbl>
            <c:dLbl>
              <c:idx val="7"/>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114B-4BE8-B034-34C504CCE0BE}"/>
                </c:ext>
              </c:extLst>
            </c:dLbl>
            <c:spPr>
              <a:solidFill>
                <a:srgbClr val="3333FF"/>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b"/>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'Hours Success Points Scenarios'!$L$11:$L$18</c:f>
              <c:strCache>
                <c:ptCount val="8"/>
                <c:pt idx="0">
                  <c:v>2017-18</c:v>
                </c:pt>
                <c:pt idx="1">
                  <c:v>2018-19</c:v>
                </c:pt>
                <c:pt idx="2">
                  <c:v>2019-20</c:v>
                </c:pt>
                <c:pt idx="3">
                  <c:v>2020-21</c:v>
                </c:pt>
                <c:pt idx="4">
                  <c:v>2021-22</c:v>
                </c:pt>
                <c:pt idx="5">
                  <c:v>2022-23</c:v>
                </c:pt>
                <c:pt idx="6">
                  <c:v>2023-24</c:v>
                </c:pt>
                <c:pt idx="7">
                  <c:v>2024-25</c:v>
                </c:pt>
              </c:strCache>
            </c:strRef>
          </c:cat>
          <c:val>
            <c:numRef>
              <c:f>'Hours Success Points Scenarios'!$M$11:$M$18</c:f>
              <c:numCache>
                <c:formatCode>_(* #,##0_);_(* \(#,##0\);_(* "-"??_);_(@_)</c:formatCode>
                <c:ptCount val="8"/>
                <c:pt idx="0">
                  <c:v>691</c:v>
                </c:pt>
                <c:pt idx="1">
                  <c:v>615</c:v>
                </c:pt>
                <c:pt idx="2">
                  <c:v>633</c:v>
                </c:pt>
                <c:pt idx="3">
                  <c:v>622</c:v>
                </c:pt>
                <c:pt idx="4">
                  <c:v>495</c:v>
                </c:pt>
                <c:pt idx="5">
                  <c:v>490.05</c:v>
                </c:pt>
                <c:pt idx="6">
                  <c:v>485.14949999999999</c:v>
                </c:pt>
                <c:pt idx="7">
                  <c:v>480.29800499999999</c:v>
                </c:pt>
              </c:numCache>
            </c:numRef>
          </c:val>
          <c:smooth val="0"/>
          <c:extLst>
            <c:ext xmlns:c16="http://schemas.microsoft.com/office/drawing/2014/chart" uri="{C3380CC4-5D6E-409C-BE32-E72D297353CC}">
              <c16:uniqueId val="{00000003-114B-4BE8-B034-34C504CCE0BE}"/>
            </c:ext>
          </c:extLst>
        </c:ser>
        <c:ser>
          <c:idx val="1"/>
          <c:order val="1"/>
          <c:tx>
            <c:strRef>
              <c:f>'Hours Success Points Scenarios'!$N$10</c:f>
              <c:strCache>
                <c:ptCount val="1"/>
                <c:pt idx="0">
                  <c:v>Change by 0.0%</c:v>
                </c:pt>
              </c:strCache>
            </c:strRef>
          </c:tx>
          <c:spPr>
            <a:ln w="28575" cap="rnd">
              <a:solidFill>
                <a:schemeClr val="accent2"/>
              </a:solidFill>
              <a:round/>
            </a:ln>
            <a:effectLst/>
          </c:spPr>
          <c:marker>
            <c:symbol val="triangle"/>
            <c:size val="8"/>
            <c:spPr>
              <a:solidFill>
                <a:schemeClr val="accent2"/>
              </a:solidFill>
              <a:ln w="9525">
                <a:solidFill>
                  <a:schemeClr val="accent2"/>
                </a:solidFill>
              </a:ln>
              <a:effectLst/>
            </c:spPr>
          </c:marker>
          <c:dLbls>
            <c:dLbl>
              <c:idx val="0"/>
              <c:delete val="1"/>
              <c:extLst>
                <c:ext xmlns:c15="http://schemas.microsoft.com/office/drawing/2012/chart" uri="{CE6537A1-D6FC-4f65-9D91-7224C49458BB}"/>
                <c:ext xmlns:c16="http://schemas.microsoft.com/office/drawing/2014/chart" uri="{C3380CC4-5D6E-409C-BE32-E72D297353CC}">
                  <c16:uniqueId val="{00000004-114B-4BE8-B034-34C504CCE0BE}"/>
                </c:ext>
              </c:extLst>
            </c:dLbl>
            <c:dLbl>
              <c:idx val="1"/>
              <c:delete val="1"/>
              <c:extLst>
                <c:ext xmlns:c15="http://schemas.microsoft.com/office/drawing/2012/chart" uri="{CE6537A1-D6FC-4f65-9D91-7224C49458BB}"/>
                <c:ext xmlns:c16="http://schemas.microsoft.com/office/drawing/2014/chart" uri="{C3380CC4-5D6E-409C-BE32-E72D297353CC}">
                  <c16:uniqueId val="{00000005-114B-4BE8-B034-34C504CCE0BE}"/>
                </c:ext>
              </c:extLst>
            </c:dLbl>
            <c:dLbl>
              <c:idx val="2"/>
              <c:delete val="1"/>
              <c:extLst>
                <c:ext xmlns:c15="http://schemas.microsoft.com/office/drawing/2012/chart" uri="{CE6537A1-D6FC-4f65-9D91-7224C49458BB}"/>
                <c:ext xmlns:c16="http://schemas.microsoft.com/office/drawing/2014/chart" uri="{C3380CC4-5D6E-409C-BE32-E72D297353CC}">
                  <c16:uniqueId val="{00000006-114B-4BE8-B034-34C504CCE0BE}"/>
                </c:ext>
              </c:extLst>
            </c:dLbl>
            <c:dLbl>
              <c:idx val="3"/>
              <c:delete val="1"/>
              <c:extLst>
                <c:ext xmlns:c15="http://schemas.microsoft.com/office/drawing/2012/chart" uri="{CE6537A1-D6FC-4f65-9D91-7224C49458BB}"/>
                <c:ext xmlns:c16="http://schemas.microsoft.com/office/drawing/2014/chart" uri="{C3380CC4-5D6E-409C-BE32-E72D297353CC}">
                  <c16:uniqueId val="{00000007-114B-4BE8-B034-34C504CCE0BE}"/>
                </c:ext>
              </c:extLst>
            </c:dLbl>
            <c:dLbl>
              <c:idx val="4"/>
              <c:delete val="1"/>
              <c:extLst>
                <c:ext xmlns:c15="http://schemas.microsoft.com/office/drawing/2012/chart" uri="{CE6537A1-D6FC-4f65-9D91-7224C49458BB}"/>
                <c:ext xmlns:c16="http://schemas.microsoft.com/office/drawing/2014/chart" uri="{C3380CC4-5D6E-409C-BE32-E72D297353CC}">
                  <c16:uniqueId val="{00000008-114B-4BE8-B034-34C504CCE0BE}"/>
                </c:ext>
              </c:extLst>
            </c:dLbl>
            <c:dLbl>
              <c:idx val="5"/>
              <c:delete val="1"/>
              <c:extLst>
                <c:ext xmlns:c15="http://schemas.microsoft.com/office/drawing/2012/chart" uri="{CE6537A1-D6FC-4f65-9D91-7224C49458BB}"/>
                <c:ext xmlns:c16="http://schemas.microsoft.com/office/drawing/2014/chart" uri="{C3380CC4-5D6E-409C-BE32-E72D297353CC}">
                  <c16:uniqueId val="{00000009-114B-4BE8-B034-34C504CCE0BE}"/>
                </c:ext>
              </c:extLst>
            </c:dLbl>
            <c:dLbl>
              <c:idx val="6"/>
              <c:delete val="1"/>
              <c:extLst>
                <c:ext xmlns:c15="http://schemas.microsoft.com/office/drawing/2012/chart" uri="{CE6537A1-D6FC-4f65-9D91-7224C49458BB}"/>
                <c:ext xmlns:c16="http://schemas.microsoft.com/office/drawing/2014/chart" uri="{C3380CC4-5D6E-409C-BE32-E72D297353CC}">
                  <c16:uniqueId val="{0000000A-114B-4BE8-B034-34C504CCE0BE}"/>
                </c:ext>
              </c:extLst>
            </c:dLbl>
            <c:spPr>
              <a:solidFill>
                <a:schemeClr val="accent2">
                  <a:lumMod val="40000"/>
                  <a:lumOff val="60000"/>
                </a:schemeClr>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'Hours Success Points Scenarios'!$L$11:$L$18</c:f>
              <c:strCache>
                <c:ptCount val="8"/>
                <c:pt idx="0">
                  <c:v>2017-18</c:v>
                </c:pt>
                <c:pt idx="1">
                  <c:v>2018-19</c:v>
                </c:pt>
                <c:pt idx="2">
                  <c:v>2019-20</c:v>
                </c:pt>
                <c:pt idx="3">
                  <c:v>2020-21</c:v>
                </c:pt>
                <c:pt idx="4">
                  <c:v>2021-22</c:v>
                </c:pt>
                <c:pt idx="5">
                  <c:v>2022-23</c:v>
                </c:pt>
                <c:pt idx="6">
                  <c:v>2023-24</c:v>
                </c:pt>
                <c:pt idx="7">
                  <c:v>2024-25</c:v>
                </c:pt>
              </c:strCache>
            </c:strRef>
          </c:cat>
          <c:val>
            <c:numRef>
              <c:f>'Hours Success Points Scenarios'!$N$11:$N$18</c:f>
              <c:numCache>
                <c:formatCode>_(* #,##0_);_(* \(#,##0\);_(* "-"??_);_(@_)</c:formatCode>
                <c:ptCount val="8"/>
                <c:pt idx="0">
                  <c:v>691</c:v>
                </c:pt>
                <c:pt idx="1">
                  <c:v>615</c:v>
                </c:pt>
                <c:pt idx="2">
                  <c:v>633</c:v>
                </c:pt>
                <c:pt idx="3">
                  <c:v>622</c:v>
                </c:pt>
                <c:pt idx="4">
                  <c:v>495</c:v>
                </c:pt>
                <c:pt idx="5">
                  <c:v>495</c:v>
                </c:pt>
                <c:pt idx="6">
                  <c:v>495</c:v>
                </c:pt>
                <c:pt idx="7">
                  <c:v>495</c:v>
                </c:pt>
              </c:numCache>
            </c:numRef>
          </c:val>
          <c:smooth val="0"/>
          <c:extLst>
            <c:ext xmlns:c16="http://schemas.microsoft.com/office/drawing/2014/chart" uri="{C3380CC4-5D6E-409C-BE32-E72D297353CC}">
              <c16:uniqueId val="{0000000B-114B-4BE8-B034-34C504CCE0BE}"/>
            </c:ext>
          </c:extLst>
        </c:ser>
        <c:ser>
          <c:idx val="2"/>
          <c:order val="2"/>
          <c:tx>
            <c:strRef>
              <c:f>'Hours Success Points Scenarios'!$O$10</c:f>
              <c:strCache>
                <c:ptCount val="1"/>
                <c:pt idx="0">
                  <c:v>Change by  1.0%</c:v>
                </c:pt>
              </c:strCache>
            </c:strRef>
          </c:tx>
          <c:spPr>
            <a:ln w="28575" cap="rnd">
              <a:solidFill>
                <a:srgbClr val="00B050"/>
              </a:solidFill>
              <a:round/>
            </a:ln>
            <a:effectLst/>
          </c:spPr>
          <c:marker>
            <c:symbol val="circle"/>
            <c:size val="7"/>
            <c:spPr>
              <a:solidFill>
                <a:srgbClr val="00B050"/>
              </a:solidFill>
              <a:ln w="9525">
                <a:solidFill>
                  <a:srgbClr val="00B050"/>
                </a:solidFill>
              </a:ln>
              <a:effectLst/>
            </c:spPr>
          </c:marker>
          <c:dLbls>
            <c:dLbl>
              <c:idx val="5"/>
              <c:spPr>
                <a:solidFill>
                  <a:srgbClr val="00B05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C-114B-4BE8-B034-34C504CCE0BE}"/>
                </c:ext>
              </c:extLst>
            </c:dLbl>
            <c:dLbl>
              <c:idx val="6"/>
              <c:spPr>
                <a:solidFill>
                  <a:srgbClr val="00B05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D-114B-4BE8-B034-34C504CCE0BE}"/>
                </c:ext>
              </c:extLst>
            </c:dLbl>
            <c:dLbl>
              <c:idx val="7"/>
              <c:spPr>
                <a:solidFill>
                  <a:srgbClr val="00B05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E-114B-4BE8-B034-34C504CCE0BE}"/>
                </c:ext>
              </c:extLst>
            </c:dLbl>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tx1">
                        <a:lumMod val="75000"/>
                        <a:lumOff val="25000"/>
                      </a:schemeClr>
                    </a:solidFill>
                    <a:latin typeface="+mn-lt"/>
                    <a:ea typeface="+mn-ea"/>
                    <a:cs typeface="+mn-cs"/>
                  </a:defRPr>
                </a:pPr>
                <a:endParaRPr lang="en-US"/>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'Hours Success Points Scenarios'!$L$11:$L$18</c:f>
              <c:strCache>
                <c:ptCount val="8"/>
                <c:pt idx="0">
                  <c:v>2017-18</c:v>
                </c:pt>
                <c:pt idx="1">
                  <c:v>2018-19</c:v>
                </c:pt>
                <c:pt idx="2">
                  <c:v>2019-20</c:v>
                </c:pt>
                <c:pt idx="3">
                  <c:v>2020-21</c:v>
                </c:pt>
                <c:pt idx="4">
                  <c:v>2021-22</c:v>
                </c:pt>
                <c:pt idx="5">
                  <c:v>2022-23</c:v>
                </c:pt>
                <c:pt idx="6">
                  <c:v>2023-24</c:v>
                </c:pt>
                <c:pt idx="7">
                  <c:v>2024-25</c:v>
                </c:pt>
              </c:strCache>
            </c:strRef>
          </c:cat>
          <c:val>
            <c:numRef>
              <c:f>'Hours Success Points Scenarios'!$O$11:$O$18</c:f>
              <c:numCache>
                <c:formatCode>_(* #,##0_);_(* \(#,##0\);_(* "-"??_);_(@_)</c:formatCode>
                <c:ptCount val="8"/>
                <c:pt idx="0">
                  <c:v>691</c:v>
                </c:pt>
                <c:pt idx="1">
                  <c:v>615</c:v>
                </c:pt>
                <c:pt idx="2">
                  <c:v>633</c:v>
                </c:pt>
                <c:pt idx="3">
                  <c:v>622</c:v>
                </c:pt>
                <c:pt idx="4">
                  <c:v>495</c:v>
                </c:pt>
                <c:pt idx="5">
                  <c:v>499.95</c:v>
                </c:pt>
                <c:pt idx="6">
                  <c:v>504.9495</c:v>
                </c:pt>
                <c:pt idx="7">
                  <c:v>509.99899499999998</c:v>
                </c:pt>
              </c:numCache>
            </c:numRef>
          </c:val>
          <c:smooth val="0"/>
          <c:extLst>
            <c:ext xmlns:c16="http://schemas.microsoft.com/office/drawing/2014/chart" uri="{C3380CC4-5D6E-409C-BE32-E72D297353CC}">
              <c16:uniqueId val="{0000000F-114B-4BE8-B034-34C504CCE0BE}"/>
            </c:ext>
          </c:extLst>
        </c:ser>
        <c:dLbls>
          <c:showLegendKey val="0"/>
          <c:showVal val="0"/>
          <c:showCatName val="0"/>
          <c:showSerName val="0"/>
          <c:showPercent val="0"/>
          <c:showBubbleSize val="0"/>
        </c:dLbls>
        <c:marker val="1"/>
        <c:smooth val="0"/>
        <c:axId val="966968320"/>
        <c:axId val="966959320"/>
      </c:lineChart>
      <c:catAx>
        <c:axId val="96696832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66959320"/>
        <c:crosses val="autoZero"/>
        <c:auto val="1"/>
        <c:lblAlgn val="ctr"/>
        <c:lblOffset val="100"/>
        <c:noMultiLvlLbl val="0"/>
      </c:catAx>
      <c:valAx>
        <c:axId val="966959320"/>
        <c:scaling>
          <c:orientation val="minMax"/>
          <c:min val="400"/>
        </c:scaling>
        <c:delete val="0"/>
        <c:axPos val="l"/>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66968320"/>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orientation="portrait"/>
  </c:printSettings>
</c:chartSpace>
</file>

<file path=xl/charts/chart4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'Hours Success Points Scenarios'!$AG$9:$AJ$9</c:f>
          <c:strCache>
            <c:ptCount val="4"/>
            <c:pt idx="0">
              <c:v>Total Credit Hour Success Points</c:v>
            </c:pt>
          </c:strCache>
        </c:strRef>
      </c:tx>
      <c:layout>
        <c:manualLayout>
          <c:xMode val="edge"/>
          <c:yMode val="edge"/>
          <c:x val="0.34319265518391751"/>
          <c:y val="1.6482035001011405E-2"/>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'Hours Success Points Scenarios'!$AH$10</c:f>
              <c:strCache>
                <c:ptCount val="1"/>
                <c:pt idx="0">
                  <c:v>Low Estimates</c:v>
                </c:pt>
              </c:strCache>
            </c:strRef>
          </c:tx>
          <c:spPr>
            <a:ln w="28575" cap="rnd">
              <a:solidFill>
                <a:srgbClr val="3333CC"/>
              </a:solidFill>
              <a:round/>
            </a:ln>
            <a:effectLst/>
          </c:spPr>
          <c:marker>
            <c:symbol val="square"/>
            <c:size val="7"/>
            <c:spPr>
              <a:solidFill>
                <a:srgbClr val="3333CC"/>
              </a:solidFill>
              <a:ln w="9525">
                <a:solidFill>
                  <a:srgbClr val="3333CC"/>
                </a:solidFill>
              </a:ln>
              <a:effectLst/>
            </c:spPr>
          </c:marker>
          <c:dLbls>
            <c:dLbl>
              <c:idx val="5"/>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A962-4886-B4B7-C7555E28E9A7}"/>
                </c:ext>
              </c:extLst>
            </c:dLbl>
            <c:dLbl>
              <c:idx val="6"/>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A962-4886-B4B7-C7555E28E9A7}"/>
                </c:ext>
              </c:extLst>
            </c:dLbl>
            <c:dLbl>
              <c:idx val="7"/>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A962-4886-B4B7-C7555E28E9A7}"/>
                </c:ext>
              </c:extLst>
            </c:dLbl>
            <c:spPr>
              <a:solidFill>
                <a:srgbClr val="3333FF"/>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b"/>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'Hours Success Points Scenarios'!$AG$11:$AG$18</c:f>
              <c:strCache>
                <c:ptCount val="8"/>
                <c:pt idx="0">
                  <c:v>2017-18</c:v>
                </c:pt>
                <c:pt idx="1">
                  <c:v>2018-19</c:v>
                </c:pt>
                <c:pt idx="2">
                  <c:v>2019-20</c:v>
                </c:pt>
                <c:pt idx="3">
                  <c:v>2020-21</c:v>
                </c:pt>
                <c:pt idx="4">
                  <c:v>2021-22</c:v>
                </c:pt>
                <c:pt idx="5">
                  <c:v>2022-23</c:v>
                </c:pt>
                <c:pt idx="6">
                  <c:v>2023-24</c:v>
                </c:pt>
                <c:pt idx="7">
                  <c:v>2024-25</c:v>
                </c:pt>
              </c:strCache>
            </c:strRef>
          </c:cat>
          <c:val>
            <c:numRef>
              <c:f>'Hours Success Points Scenarios'!$AH$11:$AH$18</c:f>
              <c:numCache>
                <c:formatCode>_(* #,##0_);_(* \(#,##0\);_(* "-"??_);_(@_)</c:formatCode>
                <c:ptCount val="8"/>
                <c:pt idx="0">
                  <c:v>2171</c:v>
                </c:pt>
                <c:pt idx="1">
                  <c:v>2043</c:v>
                </c:pt>
                <c:pt idx="2">
                  <c:v>1954</c:v>
                </c:pt>
                <c:pt idx="3">
                  <c:v>1894</c:v>
                </c:pt>
                <c:pt idx="4">
                  <c:v>1632</c:v>
                </c:pt>
                <c:pt idx="5">
                  <c:v>1615.68</c:v>
                </c:pt>
                <c:pt idx="6">
                  <c:v>1599.5232000000001</c:v>
                </c:pt>
                <c:pt idx="7">
                  <c:v>1583.5279679999999</c:v>
                </c:pt>
              </c:numCache>
            </c:numRef>
          </c:val>
          <c:smooth val="0"/>
          <c:extLst>
            <c:ext xmlns:c16="http://schemas.microsoft.com/office/drawing/2014/chart" uri="{C3380CC4-5D6E-409C-BE32-E72D297353CC}">
              <c16:uniqueId val="{00000003-A962-4886-B4B7-C7555E28E9A7}"/>
            </c:ext>
          </c:extLst>
        </c:ser>
        <c:ser>
          <c:idx val="1"/>
          <c:order val="1"/>
          <c:tx>
            <c:strRef>
              <c:f>'Hours Success Points Scenarios'!$AI$10</c:f>
              <c:strCache>
                <c:ptCount val="1"/>
                <c:pt idx="0">
                  <c:v>Middle Estimates</c:v>
                </c:pt>
              </c:strCache>
            </c:strRef>
          </c:tx>
          <c:spPr>
            <a:ln w="28575" cap="rnd">
              <a:solidFill>
                <a:schemeClr val="accent2"/>
              </a:solidFill>
              <a:round/>
            </a:ln>
            <a:effectLst/>
          </c:spPr>
          <c:marker>
            <c:symbol val="triangle"/>
            <c:size val="8"/>
            <c:spPr>
              <a:solidFill>
                <a:schemeClr val="accent2"/>
              </a:solidFill>
              <a:ln w="9525">
                <a:solidFill>
                  <a:schemeClr val="accent2"/>
                </a:solidFill>
              </a:ln>
              <a:effectLst/>
            </c:spPr>
          </c:marker>
          <c:dLbls>
            <c:dLbl>
              <c:idx val="7"/>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A962-4886-B4B7-C7555E28E9A7}"/>
                </c:ext>
              </c:extLst>
            </c:dLbl>
            <c:spPr>
              <a:solidFill>
                <a:schemeClr val="accent2">
                  <a:lumMod val="40000"/>
                  <a:lumOff val="60000"/>
                </a:schemeClr>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tx1">
                        <a:lumMod val="75000"/>
                        <a:lumOff val="25000"/>
                      </a:schemeClr>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'Hours Success Points Scenarios'!$AG$11:$AG$18</c:f>
              <c:strCache>
                <c:ptCount val="8"/>
                <c:pt idx="0">
                  <c:v>2017-18</c:v>
                </c:pt>
                <c:pt idx="1">
                  <c:v>2018-19</c:v>
                </c:pt>
                <c:pt idx="2">
                  <c:v>2019-20</c:v>
                </c:pt>
                <c:pt idx="3">
                  <c:v>2020-21</c:v>
                </c:pt>
                <c:pt idx="4">
                  <c:v>2021-22</c:v>
                </c:pt>
                <c:pt idx="5">
                  <c:v>2022-23</c:v>
                </c:pt>
                <c:pt idx="6">
                  <c:v>2023-24</c:v>
                </c:pt>
                <c:pt idx="7">
                  <c:v>2024-25</c:v>
                </c:pt>
              </c:strCache>
            </c:strRef>
          </c:cat>
          <c:val>
            <c:numRef>
              <c:f>'Hours Success Points Scenarios'!$AI$11:$AI$18</c:f>
              <c:numCache>
                <c:formatCode>_(* #,##0_);_(* \(#,##0\);_(* "-"??_);_(@_)</c:formatCode>
                <c:ptCount val="8"/>
                <c:pt idx="0">
                  <c:v>2171</c:v>
                </c:pt>
                <c:pt idx="1">
                  <c:v>2043</c:v>
                </c:pt>
                <c:pt idx="2">
                  <c:v>1954</c:v>
                </c:pt>
                <c:pt idx="3">
                  <c:v>1894</c:v>
                </c:pt>
                <c:pt idx="4">
                  <c:v>1632</c:v>
                </c:pt>
                <c:pt idx="5">
                  <c:v>1632</c:v>
                </c:pt>
                <c:pt idx="6">
                  <c:v>1632</c:v>
                </c:pt>
                <c:pt idx="7">
                  <c:v>1632</c:v>
                </c:pt>
              </c:numCache>
            </c:numRef>
          </c:val>
          <c:smooth val="0"/>
          <c:extLst>
            <c:ext xmlns:c16="http://schemas.microsoft.com/office/drawing/2014/chart" uri="{C3380CC4-5D6E-409C-BE32-E72D297353CC}">
              <c16:uniqueId val="{00000005-A962-4886-B4B7-C7555E28E9A7}"/>
            </c:ext>
          </c:extLst>
        </c:ser>
        <c:ser>
          <c:idx val="2"/>
          <c:order val="2"/>
          <c:tx>
            <c:strRef>
              <c:f>'Hours Success Points Scenarios'!$AJ$10</c:f>
              <c:strCache>
                <c:ptCount val="1"/>
                <c:pt idx="0">
                  <c:v>High Estimates</c:v>
                </c:pt>
              </c:strCache>
            </c:strRef>
          </c:tx>
          <c:spPr>
            <a:ln w="28575" cap="rnd">
              <a:solidFill>
                <a:srgbClr val="00B050"/>
              </a:solidFill>
              <a:round/>
            </a:ln>
            <a:effectLst/>
          </c:spPr>
          <c:marker>
            <c:symbol val="circle"/>
            <c:size val="7"/>
            <c:spPr>
              <a:solidFill>
                <a:srgbClr val="00B050"/>
              </a:solidFill>
              <a:ln w="9525">
                <a:solidFill>
                  <a:srgbClr val="00B050"/>
                </a:solidFill>
              </a:ln>
              <a:effectLst/>
            </c:spPr>
          </c:marker>
          <c:dLbls>
            <c:dLbl>
              <c:idx val="5"/>
              <c:spPr>
                <a:solidFill>
                  <a:srgbClr val="00B05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6-A962-4886-B4B7-C7555E28E9A7}"/>
                </c:ext>
              </c:extLst>
            </c:dLbl>
            <c:dLbl>
              <c:idx val="6"/>
              <c:spPr>
                <a:solidFill>
                  <a:srgbClr val="00B05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7-A962-4886-B4B7-C7555E28E9A7}"/>
                </c:ext>
              </c:extLst>
            </c:dLbl>
            <c:dLbl>
              <c:idx val="7"/>
              <c:spPr>
                <a:solidFill>
                  <a:srgbClr val="00B05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8-A962-4886-B4B7-C7555E28E9A7}"/>
                </c:ext>
              </c:extLst>
            </c:dLbl>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n-US"/>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'Hours Success Points Scenarios'!$AG$11:$AG$18</c:f>
              <c:strCache>
                <c:ptCount val="8"/>
                <c:pt idx="0">
                  <c:v>2017-18</c:v>
                </c:pt>
                <c:pt idx="1">
                  <c:v>2018-19</c:v>
                </c:pt>
                <c:pt idx="2">
                  <c:v>2019-20</c:v>
                </c:pt>
                <c:pt idx="3">
                  <c:v>2020-21</c:v>
                </c:pt>
                <c:pt idx="4">
                  <c:v>2021-22</c:v>
                </c:pt>
                <c:pt idx="5">
                  <c:v>2022-23</c:v>
                </c:pt>
                <c:pt idx="6">
                  <c:v>2023-24</c:v>
                </c:pt>
                <c:pt idx="7">
                  <c:v>2024-25</c:v>
                </c:pt>
              </c:strCache>
            </c:strRef>
          </c:cat>
          <c:val>
            <c:numRef>
              <c:f>'Hours Success Points Scenarios'!$AJ$11:$AJ$18</c:f>
              <c:numCache>
                <c:formatCode>_(* #,##0_);_(* \(#,##0\);_(* "-"??_);_(@_)</c:formatCode>
                <c:ptCount val="8"/>
                <c:pt idx="0">
                  <c:v>2171</c:v>
                </c:pt>
                <c:pt idx="1">
                  <c:v>2043</c:v>
                </c:pt>
                <c:pt idx="2">
                  <c:v>1954</c:v>
                </c:pt>
                <c:pt idx="3">
                  <c:v>1894</c:v>
                </c:pt>
                <c:pt idx="4">
                  <c:v>1632</c:v>
                </c:pt>
                <c:pt idx="5">
                  <c:v>1648.32</c:v>
                </c:pt>
                <c:pt idx="6">
                  <c:v>1664.8031999999998</c:v>
                </c:pt>
                <c:pt idx="7">
                  <c:v>1681.4512319999999</c:v>
                </c:pt>
              </c:numCache>
            </c:numRef>
          </c:val>
          <c:smooth val="0"/>
          <c:extLst>
            <c:ext xmlns:c16="http://schemas.microsoft.com/office/drawing/2014/chart" uri="{C3380CC4-5D6E-409C-BE32-E72D297353CC}">
              <c16:uniqueId val="{00000009-A962-4886-B4B7-C7555E28E9A7}"/>
            </c:ext>
          </c:extLst>
        </c:ser>
        <c:dLbls>
          <c:showLegendKey val="0"/>
          <c:showVal val="0"/>
          <c:showCatName val="0"/>
          <c:showSerName val="0"/>
          <c:showPercent val="0"/>
          <c:showBubbleSize val="0"/>
        </c:dLbls>
        <c:marker val="1"/>
        <c:smooth val="0"/>
        <c:axId val="966968320"/>
        <c:axId val="966959320"/>
      </c:lineChart>
      <c:catAx>
        <c:axId val="96696832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66959320"/>
        <c:crosses val="autoZero"/>
        <c:auto val="1"/>
        <c:lblAlgn val="ctr"/>
        <c:lblOffset val="100"/>
        <c:noMultiLvlLbl val="0"/>
      </c:catAx>
      <c:valAx>
        <c:axId val="966959320"/>
        <c:scaling>
          <c:orientation val="minMax"/>
          <c:min val="1000"/>
        </c:scaling>
        <c:delete val="0"/>
        <c:axPos val="l"/>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66968320"/>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orientation="portrait"/>
  </c:printSettings>
</c:chartSpace>
</file>

<file path=xl/charts/chart4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'Hours Success Points Scenarios'!$W$9:$AA$9</c:f>
          <c:strCache>
            <c:ptCount val="5"/>
            <c:pt idx="0">
              <c:v>Success Points: 36 Credits Earned</c:v>
            </c:pt>
          </c:strCache>
        </c:strRef>
      </c:tx>
      <c:layout>
        <c:manualLayout>
          <c:xMode val="edge"/>
          <c:yMode val="edge"/>
          <c:x val="0.25567011865417033"/>
          <c:y val="1.5417823437286734E-2"/>
        </c:manualLayout>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'Hours Success Points Scenarios'!$W$10</c:f>
              <c:strCache>
                <c:ptCount val="1"/>
                <c:pt idx="0">
                  <c:v>Change by -1.0%</c:v>
                </c:pt>
              </c:strCache>
            </c:strRef>
          </c:tx>
          <c:spPr>
            <a:ln w="28575" cap="rnd">
              <a:solidFill>
                <a:srgbClr val="3333CC"/>
              </a:solidFill>
              <a:round/>
            </a:ln>
            <a:effectLst/>
          </c:spPr>
          <c:marker>
            <c:symbol val="square"/>
            <c:size val="7"/>
            <c:spPr>
              <a:solidFill>
                <a:srgbClr val="3333CC"/>
              </a:solidFill>
              <a:ln w="9525">
                <a:solidFill>
                  <a:srgbClr val="3333CC"/>
                </a:solidFill>
              </a:ln>
              <a:effectLst/>
            </c:spPr>
          </c:marker>
          <c:dLbls>
            <c:dLbl>
              <c:idx val="5"/>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A129-4C7D-8618-99B3A0B92A91}"/>
                </c:ext>
              </c:extLst>
            </c:dLbl>
            <c:dLbl>
              <c:idx val="6"/>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1-A129-4C7D-8618-99B3A0B92A91}"/>
                </c:ext>
              </c:extLst>
            </c:dLbl>
            <c:dLbl>
              <c:idx val="7"/>
              <c:dLblPos val="b"/>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2-A129-4C7D-8618-99B3A0B92A91}"/>
                </c:ext>
              </c:extLst>
            </c:dLbl>
            <c:spPr>
              <a:solidFill>
                <a:srgbClr val="3333CC"/>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b"/>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'Hours Success Points Scenarios'!$V$11:$V$18</c:f>
              <c:strCache>
                <c:ptCount val="8"/>
                <c:pt idx="0">
                  <c:v>2017-18</c:v>
                </c:pt>
                <c:pt idx="1">
                  <c:v>2018-19</c:v>
                </c:pt>
                <c:pt idx="2">
                  <c:v>2019-20</c:v>
                </c:pt>
                <c:pt idx="3">
                  <c:v>2020-21</c:v>
                </c:pt>
                <c:pt idx="4">
                  <c:v>2021-22</c:v>
                </c:pt>
                <c:pt idx="5">
                  <c:v>2022-23</c:v>
                </c:pt>
                <c:pt idx="6">
                  <c:v>2023-24</c:v>
                </c:pt>
                <c:pt idx="7">
                  <c:v>2024-25</c:v>
                </c:pt>
              </c:strCache>
            </c:strRef>
          </c:cat>
          <c:val>
            <c:numRef>
              <c:f>'Hours Success Points Scenarios'!$W$11:$W$18</c:f>
              <c:numCache>
                <c:formatCode>_(* #,##0_);_(* \(#,##0\);_(* "-"??_);_(@_)</c:formatCode>
                <c:ptCount val="8"/>
                <c:pt idx="0">
                  <c:v>460</c:v>
                </c:pt>
                <c:pt idx="1">
                  <c:v>488</c:v>
                </c:pt>
                <c:pt idx="2">
                  <c:v>452</c:v>
                </c:pt>
                <c:pt idx="3">
                  <c:v>434</c:v>
                </c:pt>
                <c:pt idx="4">
                  <c:v>431</c:v>
                </c:pt>
                <c:pt idx="5">
                  <c:v>426.69</c:v>
                </c:pt>
                <c:pt idx="6">
                  <c:v>422.42309999999998</c:v>
                </c:pt>
                <c:pt idx="7">
                  <c:v>418.198869</c:v>
                </c:pt>
              </c:numCache>
            </c:numRef>
          </c:val>
          <c:smooth val="0"/>
          <c:extLst>
            <c:ext xmlns:c16="http://schemas.microsoft.com/office/drawing/2014/chart" uri="{C3380CC4-5D6E-409C-BE32-E72D297353CC}">
              <c16:uniqueId val="{00000003-A129-4C7D-8618-99B3A0B92A91}"/>
            </c:ext>
          </c:extLst>
        </c:ser>
        <c:ser>
          <c:idx val="1"/>
          <c:order val="1"/>
          <c:tx>
            <c:strRef>
              <c:f>'Hours Success Points Scenarios'!$X$10</c:f>
              <c:strCache>
                <c:ptCount val="1"/>
                <c:pt idx="0">
                  <c:v>Change by 0.0%</c:v>
                </c:pt>
              </c:strCache>
            </c:strRef>
          </c:tx>
          <c:spPr>
            <a:ln w="28575" cap="rnd">
              <a:solidFill>
                <a:srgbClr val="ED7D31"/>
              </a:solidFill>
              <a:round/>
            </a:ln>
            <a:effectLst/>
          </c:spPr>
          <c:marker>
            <c:symbol val="triangle"/>
            <c:size val="8"/>
            <c:spPr>
              <a:solidFill>
                <a:schemeClr val="accent2"/>
              </a:solidFill>
              <a:ln w="9525">
                <a:solidFill>
                  <a:schemeClr val="accent2"/>
                </a:solidFill>
              </a:ln>
              <a:effectLst/>
            </c:spPr>
          </c:marker>
          <c:dPt>
            <c:idx val="7"/>
            <c:marker>
              <c:symbol val="triangle"/>
              <c:size val="8"/>
              <c:spPr>
                <a:solidFill>
                  <a:srgbClr val="ED7D31"/>
                </a:solidFill>
                <a:ln w="9525">
                  <a:solidFill>
                    <a:srgbClr val="ED7D31"/>
                  </a:solidFill>
                </a:ln>
                <a:effectLst/>
              </c:spPr>
            </c:marker>
            <c:bubble3D val="0"/>
            <c:extLst>
              <c:ext xmlns:c16="http://schemas.microsoft.com/office/drawing/2014/chart" uri="{C3380CC4-5D6E-409C-BE32-E72D297353CC}">
                <c16:uniqueId val="{00000004-A129-4C7D-8618-99B3A0B92A91}"/>
              </c:ext>
            </c:extLst>
          </c:dPt>
          <c:dLbls>
            <c:dLbl>
              <c:idx val="7"/>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4-A129-4C7D-8618-99B3A0B92A91}"/>
                </c:ext>
              </c:extLst>
            </c:dLbl>
            <c:spPr>
              <a:solidFill>
                <a:srgbClr val="ED7D31"/>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showLegendKey val="0"/>
            <c:showVal val="0"/>
            <c:showCatName val="0"/>
            <c:showSerName val="0"/>
            <c:showPercent val="0"/>
            <c:showBubbleSize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'Hours Success Points Scenarios'!$V$11:$V$18</c:f>
              <c:strCache>
                <c:ptCount val="8"/>
                <c:pt idx="0">
                  <c:v>2017-18</c:v>
                </c:pt>
                <c:pt idx="1">
                  <c:v>2018-19</c:v>
                </c:pt>
                <c:pt idx="2">
                  <c:v>2019-20</c:v>
                </c:pt>
                <c:pt idx="3">
                  <c:v>2020-21</c:v>
                </c:pt>
                <c:pt idx="4">
                  <c:v>2021-22</c:v>
                </c:pt>
                <c:pt idx="5">
                  <c:v>2022-23</c:v>
                </c:pt>
                <c:pt idx="6">
                  <c:v>2023-24</c:v>
                </c:pt>
                <c:pt idx="7">
                  <c:v>2024-25</c:v>
                </c:pt>
              </c:strCache>
            </c:strRef>
          </c:cat>
          <c:val>
            <c:numRef>
              <c:f>'Hours Success Points Scenarios'!$X$11:$X$18</c:f>
              <c:numCache>
                <c:formatCode>_(* #,##0_);_(* \(#,##0\);_(* "-"??_);_(@_)</c:formatCode>
                <c:ptCount val="8"/>
                <c:pt idx="0">
                  <c:v>460</c:v>
                </c:pt>
                <c:pt idx="1">
                  <c:v>488</c:v>
                </c:pt>
                <c:pt idx="2">
                  <c:v>452</c:v>
                </c:pt>
                <c:pt idx="3">
                  <c:v>434</c:v>
                </c:pt>
                <c:pt idx="4">
                  <c:v>431</c:v>
                </c:pt>
                <c:pt idx="5">
                  <c:v>431</c:v>
                </c:pt>
                <c:pt idx="6">
                  <c:v>431</c:v>
                </c:pt>
                <c:pt idx="7">
                  <c:v>431</c:v>
                </c:pt>
              </c:numCache>
            </c:numRef>
          </c:val>
          <c:smooth val="0"/>
          <c:extLst>
            <c:ext xmlns:c16="http://schemas.microsoft.com/office/drawing/2014/chart" uri="{C3380CC4-5D6E-409C-BE32-E72D297353CC}">
              <c16:uniqueId val="{00000005-A129-4C7D-8618-99B3A0B92A91}"/>
            </c:ext>
          </c:extLst>
        </c:ser>
        <c:ser>
          <c:idx val="2"/>
          <c:order val="2"/>
          <c:tx>
            <c:strRef>
              <c:f>'Hours Success Points Scenarios'!$Y$10</c:f>
              <c:strCache>
                <c:ptCount val="1"/>
                <c:pt idx="0">
                  <c:v>Change by  1.0%</c:v>
                </c:pt>
              </c:strCache>
            </c:strRef>
          </c:tx>
          <c:spPr>
            <a:ln w="28575" cap="rnd">
              <a:solidFill>
                <a:srgbClr val="00B050"/>
              </a:solidFill>
              <a:round/>
            </a:ln>
            <a:effectLst/>
          </c:spPr>
          <c:marker>
            <c:symbol val="circle"/>
            <c:size val="7"/>
            <c:spPr>
              <a:solidFill>
                <a:srgbClr val="00B050"/>
              </a:solidFill>
              <a:ln w="9525">
                <a:solidFill>
                  <a:srgbClr val="00B050"/>
                </a:solidFill>
              </a:ln>
              <a:effectLst/>
            </c:spPr>
          </c:marker>
          <c:dLbls>
            <c:dLbl>
              <c:idx val="5"/>
              <c:spPr>
                <a:solidFill>
                  <a:srgbClr val="00B05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6-A129-4C7D-8618-99B3A0B92A91}"/>
                </c:ext>
              </c:extLst>
            </c:dLbl>
            <c:dLbl>
              <c:idx val="6"/>
              <c:spPr>
                <a:solidFill>
                  <a:srgbClr val="00B05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7-A129-4C7D-8618-99B3A0B92A91}"/>
                </c:ext>
              </c:extLst>
            </c:dLbl>
            <c:dLbl>
              <c:idx val="7"/>
              <c:spPr>
                <a:solidFill>
                  <a:srgbClr val="00B05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8-A129-4C7D-8618-99B3A0B92A91}"/>
                </c:ext>
              </c:extLst>
            </c:dLbl>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tx1">
                        <a:lumMod val="75000"/>
                        <a:lumOff val="25000"/>
                      </a:schemeClr>
                    </a:solidFill>
                    <a:latin typeface="+mn-lt"/>
                    <a:ea typeface="+mn-ea"/>
                    <a:cs typeface="+mn-cs"/>
                  </a:defRPr>
                </a:pPr>
                <a:endParaRPr lang="en-US"/>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'Hours Success Points Scenarios'!$V$11:$V$18</c:f>
              <c:strCache>
                <c:ptCount val="8"/>
                <c:pt idx="0">
                  <c:v>2017-18</c:v>
                </c:pt>
                <c:pt idx="1">
                  <c:v>2018-19</c:v>
                </c:pt>
                <c:pt idx="2">
                  <c:v>2019-20</c:v>
                </c:pt>
                <c:pt idx="3">
                  <c:v>2020-21</c:v>
                </c:pt>
                <c:pt idx="4">
                  <c:v>2021-22</c:v>
                </c:pt>
                <c:pt idx="5">
                  <c:v>2022-23</c:v>
                </c:pt>
                <c:pt idx="6">
                  <c:v>2023-24</c:v>
                </c:pt>
                <c:pt idx="7">
                  <c:v>2024-25</c:v>
                </c:pt>
              </c:strCache>
            </c:strRef>
          </c:cat>
          <c:val>
            <c:numRef>
              <c:f>'Hours Success Points Scenarios'!$Y$11:$Y$18</c:f>
              <c:numCache>
                <c:formatCode>_(* #,##0_);_(* \(#,##0\);_(* "-"??_);_(@_)</c:formatCode>
                <c:ptCount val="8"/>
                <c:pt idx="0">
                  <c:v>460</c:v>
                </c:pt>
                <c:pt idx="1">
                  <c:v>488</c:v>
                </c:pt>
                <c:pt idx="2">
                  <c:v>452</c:v>
                </c:pt>
                <c:pt idx="3">
                  <c:v>434</c:v>
                </c:pt>
                <c:pt idx="4">
                  <c:v>431</c:v>
                </c:pt>
                <c:pt idx="5">
                  <c:v>435.31</c:v>
                </c:pt>
                <c:pt idx="6">
                  <c:v>439.66309999999999</c:v>
                </c:pt>
                <c:pt idx="7">
                  <c:v>444.059731</c:v>
                </c:pt>
              </c:numCache>
            </c:numRef>
          </c:val>
          <c:smooth val="0"/>
          <c:extLst>
            <c:ext xmlns:c16="http://schemas.microsoft.com/office/drawing/2014/chart" uri="{C3380CC4-5D6E-409C-BE32-E72D297353CC}">
              <c16:uniqueId val="{00000009-A129-4C7D-8618-99B3A0B92A91}"/>
            </c:ext>
          </c:extLst>
        </c:ser>
        <c:dLbls>
          <c:showLegendKey val="0"/>
          <c:showVal val="0"/>
          <c:showCatName val="0"/>
          <c:showSerName val="0"/>
          <c:showPercent val="0"/>
          <c:showBubbleSize val="0"/>
        </c:dLbls>
        <c:marker val="1"/>
        <c:smooth val="0"/>
        <c:axId val="966968320"/>
        <c:axId val="966959320"/>
      </c:lineChart>
      <c:catAx>
        <c:axId val="96696832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66959320"/>
        <c:crosses val="autoZero"/>
        <c:auto val="1"/>
        <c:lblAlgn val="ctr"/>
        <c:lblOffset val="100"/>
        <c:noMultiLvlLbl val="0"/>
      </c:catAx>
      <c:valAx>
        <c:axId val="966959320"/>
        <c:scaling>
          <c:orientation val="minMax"/>
          <c:max val="550"/>
          <c:min val="350"/>
        </c:scaling>
        <c:delete val="0"/>
        <c:axPos val="l"/>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66968320"/>
        <c:crosses val="autoZero"/>
        <c:crossBetween val="between"/>
        <c:majorUnit val="50"/>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orientation="portrait"/>
  </c:printSettings>
</c:chartSpace>
</file>

<file path=xl/charts/chart4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n-US"/>
              <a:t>Transfers by Year</a:t>
            </a:r>
          </a:p>
        </c:rich>
      </c:tx>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lineChart>
        <c:grouping val="standard"/>
        <c:varyColors val="0"/>
        <c:ser>
          <c:idx val="0"/>
          <c:order val="0"/>
          <c:tx>
            <c:strRef>
              <c:f>'Transfers (SSI based) w scenari'!$C$12</c:f>
              <c:strCache>
                <c:ptCount val="1"/>
                <c:pt idx="0">
                  <c:v>Change by -1.0%</c:v>
                </c:pt>
              </c:strCache>
            </c:strRef>
          </c:tx>
          <c:spPr>
            <a:ln w="28575" cap="rnd">
              <a:solidFill>
                <a:schemeClr val="accent1"/>
              </a:solidFill>
              <a:round/>
            </a:ln>
            <a:effectLst/>
          </c:spPr>
          <c:marker>
            <c:symbol val="square"/>
            <c:size val="7"/>
            <c:spPr>
              <a:solidFill>
                <a:srgbClr val="3333CC"/>
              </a:solidFill>
              <a:ln w="9525">
                <a:solidFill>
                  <a:srgbClr val="3333CC"/>
                </a:solidFill>
              </a:ln>
              <a:effectLst/>
            </c:spPr>
          </c:marker>
          <c:dLbls>
            <c:dLbl>
              <c:idx val="0"/>
              <c:delete val="1"/>
              <c:extLst>
                <c:ext xmlns:c15="http://schemas.microsoft.com/office/drawing/2012/chart" uri="{CE6537A1-D6FC-4f65-9D91-7224C49458BB}"/>
                <c:ext xmlns:c16="http://schemas.microsoft.com/office/drawing/2014/chart" uri="{C3380CC4-5D6E-409C-BE32-E72D297353CC}">
                  <c16:uniqueId val="{00000000-2B28-4724-8AC3-3DB6BA2FB819}"/>
                </c:ext>
              </c:extLst>
            </c:dLbl>
            <c:dLbl>
              <c:idx val="1"/>
              <c:delete val="1"/>
              <c:extLst>
                <c:ext xmlns:c15="http://schemas.microsoft.com/office/drawing/2012/chart" uri="{CE6537A1-D6FC-4f65-9D91-7224C49458BB}"/>
                <c:ext xmlns:c16="http://schemas.microsoft.com/office/drawing/2014/chart" uri="{C3380CC4-5D6E-409C-BE32-E72D297353CC}">
                  <c16:uniqueId val="{00000001-2B28-4724-8AC3-3DB6BA2FB819}"/>
                </c:ext>
              </c:extLst>
            </c:dLbl>
            <c:dLbl>
              <c:idx val="2"/>
              <c:delete val="1"/>
              <c:extLst>
                <c:ext xmlns:c15="http://schemas.microsoft.com/office/drawing/2012/chart" uri="{CE6537A1-D6FC-4f65-9D91-7224C49458BB}"/>
                <c:ext xmlns:c16="http://schemas.microsoft.com/office/drawing/2014/chart" uri="{C3380CC4-5D6E-409C-BE32-E72D297353CC}">
                  <c16:uniqueId val="{00000002-2B28-4724-8AC3-3DB6BA2FB819}"/>
                </c:ext>
              </c:extLst>
            </c:dLbl>
            <c:dLbl>
              <c:idx val="3"/>
              <c:delete val="1"/>
              <c:extLst>
                <c:ext xmlns:c15="http://schemas.microsoft.com/office/drawing/2012/chart" uri="{CE6537A1-D6FC-4f65-9D91-7224C49458BB}"/>
                <c:ext xmlns:c16="http://schemas.microsoft.com/office/drawing/2014/chart" uri="{C3380CC4-5D6E-409C-BE32-E72D297353CC}">
                  <c16:uniqueId val="{00000003-2B28-4724-8AC3-3DB6BA2FB819}"/>
                </c:ext>
              </c:extLst>
            </c:dLbl>
            <c:dLbl>
              <c:idx val="4"/>
              <c:delete val="1"/>
              <c:extLst>
                <c:ext xmlns:c15="http://schemas.microsoft.com/office/drawing/2012/chart" uri="{CE6537A1-D6FC-4f65-9D91-7224C49458BB}"/>
                <c:ext xmlns:c16="http://schemas.microsoft.com/office/drawing/2014/chart" uri="{C3380CC4-5D6E-409C-BE32-E72D297353CC}">
                  <c16:uniqueId val="{00000004-2B28-4724-8AC3-3DB6BA2FB819}"/>
                </c:ext>
              </c:extLst>
            </c:dLbl>
            <c:spPr>
              <a:solidFill>
                <a:srgbClr val="3333FF"/>
              </a:solidFill>
              <a:ln>
                <a:noFill/>
              </a:ln>
              <a:effectLst/>
            </c:spPr>
            <c:txPr>
              <a:bodyPr rot="0" spcFirstLastPara="1" vertOverflow="ellipsis" vert="horz" wrap="square" lIns="38100" tIns="19050" rIns="38100" bIns="19050" anchor="ctr" anchorCtr="1">
                <a:spAutoFit/>
              </a:bodyPr>
              <a:lstStyle/>
              <a:p>
                <a:pPr>
                  <a:defRPr sz="1000" b="0" i="0" u="none" strike="noStrike" kern="1200" baseline="0">
                    <a:solidFill>
                      <a:schemeClr val="bg1"/>
                    </a:solidFill>
                    <a:latin typeface="+mn-lt"/>
                    <a:ea typeface="+mn-ea"/>
                    <a:cs typeface="+mn-cs"/>
                  </a:defRPr>
                </a:pPr>
                <a:endParaRPr lang="en-US"/>
              </a:p>
            </c:txPr>
            <c:dLblPos val="b"/>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'Transfers (SSI based) w scenari'!$B$13:$B$20</c:f>
              <c:strCache>
                <c:ptCount val="8"/>
                <c:pt idx="0">
                  <c:v>2017-18</c:v>
                </c:pt>
                <c:pt idx="1">
                  <c:v>2018-19</c:v>
                </c:pt>
                <c:pt idx="2">
                  <c:v>2019-20</c:v>
                </c:pt>
                <c:pt idx="3">
                  <c:v>2020-21</c:v>
                </c:pt>
                <c:pt idx="4">
                  <c:v>2021-22</c:v>
                </c:pt>
                <c:pt idx="5">
                  <c:v>2022-23</c:v>
                </c:pt>
                <c:pt idx="6">
                  <c:v>2023-24</c:v>
                </c:pt>
                <c:pt idx="7">
                  <c:v>2024-25</c:v>
                </c:pt>
              </c:strCache>
            </c:strRef>
          </c:cat>
          <c:val>
            <c:numRef>
              <c:f>'Transfers (SSI based) w scenari'!$C$13:$C$20</c:f>
              <c:numCache>
                <c:formatCode>General</c:formatCode>
                <c:ptCount val="8"/>
                <c:pt idx="0">
                  <c:v>470</c:v>
                </c:pt>
                <c:pt idx="1">
                  <c:v>572</c:v>
                </c:pt>
                <c:pt idx="2">
                  <c:v>607</c:v>
                </c:pt>
                <c:pt idx="3">
                  <c:v>526</c:v>
                </c:pt>
                <c:pt idx="4">
                  <c:v>516</c:v>
                </c:pt>
                <c:pt idx="5" formatCode="_(* #,##0_);_(* \(#,##0\);_(* &quot;-&quot;??_);_(@_)">
                  <c:v>510.84</c:v>
                </c:pt>
                <c:pt idx="6" formatCode="_(* #,##0_);_(* \(#,##0\);_(* &quot;-&quot;??_);_(@_)">
                  <c:v>505.73159999999996</c:v>
                </c:pt>
                <c:pt idx="7" formatCode="_(* #,##0_);_(* \(#,##0\);_(* &quot;-&quot;??_);_(@_)">
                  <c:v>500.67428399999994</c:v>
                </c:pt>
              </c:numCache>
            </c:numRef>
          </c:val>
          <c:smooth val="0"/>
          <c:extLst>
            <c:ext xmlns:c16="http://schemas.microsoft.com/office/drawing/2014/chart" uri="{C3380CC4-5D6E-409C-BE32-E72D297353CC}">
              <c16:uniqueId val="{00000005-2B28-4724-8AC3-3DB6BA2FB819}"/>
            </c:ext>
          </c:extLst>
        </c:ser>
        <c:ser>
          <c:idx val="1"/>
          <c:order val="1"/>
          <c:tx>
            <c:strRef>
              <c:f>'Transfers (SSI based) w scenari'!$D$12</c:f>
              <c:strCache>
                <c:ptCount val="1"/>
                <c:pt idx="0">
                  <c:v>Change by 0.0%</c:v>
                </c:pt>
              </c:strCache>
            </c:strRef>
          </c:tx>
          <c:spPr>
            <a:ln w="28575" cap="rnd">
              <a:solidFill>
                <a:schemeClr val="accent2"/>
              </a:solidFill>
              <a:round/>
            </a:ln>
            <a:effectLst/>
          </c:spPr>
          <c:marker>
            <c:symbol val="triangle"/>
            <c:size val="8"/>
            <c:spPr>
              <a:solidFill>
                <a:schemeClr val="accent2"/>
              </a:solidFill>
              <a:ln w="9525">
                <a:solidFill>
                  <a:schemeClr val="accent2"/>
                </a:solidFill>
              </a:ln>
              <a:effectLst/>
            </c:spPr>
          </c:marker>
          <c:dLbls>
            <c:dLbl>
              <c:idx val="0"/>
              <c:delete val="1"/>
              <c:extLst>
                <c:ext xmlns:c15="http://schemas.microsoft.com/office/drawing/2012/chart" uri="{CE6537A1-D6FC-4f65-9D91-7224C49458BB}"/>
                <c:ext xmlns:c16="http://schemas.microsoft.com/office/drawing/2014/chart" uri="{C3380CC4-5D6E-409C-BE32-E72D297353CC}">
                  <c16:uniqueId val="{00000006-2B28-4724-8AC3-3DB6BA2FB819}"/>
                </c:ext>
              </c:extLst>
            </c:dLbl>
            <c:dLbl>
              <c:idx val="1"/>
              <c:delete val="1"/>
              <c:extLst>
                <c:ext xmlns:c15="http://schemas.microsoft.com/office/drawing/2012/chart" uri="{CE6537A1-D6FC-4f65-9D91-7224C49458BB}"/>
                <c:ext xmlns:c16="http://schemas.microsoft.com/office/drawing/2014/chart" uri="{C3380CC4-5D6E-409C-BE32-E72D297353CC}">
                  <c16:uniqueId val="{00000007-2B28-4724-8AC3-3DB6BA2FB819}"/>
                </c:ext>
              </c:extLst>
            </c:dLbl>
            <c:dLbl>
              <c:idx val="2"/>
              <c:delete val="1"/>
              <c:extLst>
                <c:ext xmlns:c15="http://schemas.microsoft.com/office/drawing/2012/chart" uri="{CE6537A1-D6FC-4f65-9D91-7224C49458BB}"/>
                <c:ext xmlns:c16="http://schemas.microsoft.com/office/drawing/2014/chart" uri="{C3380CC4-5D6E-409C-BE32-E72D297353CC}">
                  <c16:uniqueId val="{00000008-2B28-4724-8AC3-3DB6BA2FB819}"/>
                </c:ext>
              </c:extLst>
            </c:dLbl>
            <c:dLbl>
              <c:idx val="3"/>
              <c:delete val="1"/>
              <c:extLst>
                <c:ext xmlns:c15="http://schemas.microsoft.com/office/drawing/2012/chart" uri="{CE6537A1-D6FC-4f65-9D91-7224C49458BB}"/>
                <c:ext xmlns:c16="http://schemas.microsoft.com/office/drawing/2014/chart" uri="{C3380CC4-5D6E-409C-BE32-E72D297353CC}">
                  <c16:uniqueId val="{00000009-2B28-4724-8AC3-3DB6BA2FB819}"/>
                </c:ext>
              </c:extLst>
            </c:dLbl>
            <c:dLbl>
              <c:idx val="4"/>
              <c:delete val="1"/>
              <c:extLst>
                <c:ext xmlns:c15="http://schemas.microsoft.com/office/drawing/2012/chart" uri="{CE6537A1-D6FC-4f65-9D91-7224C49458BB}"/>
                <c:ext xmlns:c16="http://schemas.microsoft.com/office/drawing/2014/chart" uri="{C3380CC4-5D6E-409C-BE32-E72D297353CC}">
                  <c16:uniqueId val="{0000000A-2B28-4724-8AC3-3DB6BA2FB819}"/>
                </c:ext>
              </c:extLst>
            </c:dLbl>
            <c:dLbl>
              <c:idx val="5"/>
              <c:delete val="1"/>
              <c:extLst>
                <c:ext xmlns:c15="http://schemas.microsoft.com/office/drawing/2012/chart" uri="{CE6537A1-D6FC-4f65-9D91-7224C49458BB}"/>
                <c:ext xmlns:c16="http://schemas.microsoft.com/office/drawing/2014/chart" uri="{C3380CC4-5D6E-409C-BE32-E72D297353CC}">
                  <c16:uniqueId val="{0000000B-2B28-4724-8AC3-3DB6BA2FB819}"/>
                </c:ext>
              </c:extLst>
            </c:dLbl>
            <c:dLbl>
              <c:idx val="6"/>
              <c:delete val="1"/>
              <c:extLst>
                <c:ext xmlns:c15="http://schemas.microsoft.com/office/drawing/2012/chart" uri="{CE6537A1-D6FC-4f65-9D91-7224C49458BB}"/>
                <c:ext xmlns:c16="http://schemas.microsoft.com/office/drawing/2014/chart" uri="{C3380CC4-5D6E-409C-BE32-E72D297353CC}">
                  <c16:uniqueId val="{0000000C-2B28-4724-8AC3-3DB6BA2FB819}"/>
                </c:ext>
              </c:extLst>
            </c:dLbl>
            <c:dLbl>
              <c:idx val="7"/>
              <c:spPr>
                <a:solidFill>
                  <a:srgbClr val="F8CBAD"/>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extLst>
                <c:ext xmlns:c16="http://schemas.microsoft.com/office/drawing/2014/chart" uri="{C3380CC4-5D6E-409C-BE32-E72D297353CC}">
                  <c16:uniqueId val="{0000000D-2B28-4724-8AC3-3DB6BA2FB819}"/>
                </c:ext>
              </c:extLst>
            </c:dLbl>
            <c:spPr>
              <a:solidFill>
                <a:schemeClr val="accent2">
                  <a:lumMod val="40000"/>
                  <a:lumOff val="60000"/>
                </a:schemeClr>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tx1">
                        <a:lumMod val="75000"/>
                        <a:lumOff val="25000"/>
                      </a:schemeClr>
                    </a:solidFill>
                    <a:latin typeface="+mn-lt"/>
                    <a:ea typeface="+mn-ea"/>
                    <a:cs typeface="+mn-cs"/>
                  </a:defRPr>
                </a:pPr>
                <a:endParaRPr lang="en-US"/>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'Transfers (SSI based) w scenari'!$B$13:$B$20</c:f>
              <c:strCache>
                <c:ptCount val="8"/>
                <c:pt idx="0">
                  <c:v>2017-18</c:v>
                </c:pt>
                <c:pt idx="1">
                  <c:v>2018-19</c:v>
                </c:pt>
                <c:pt idx="2">
                  <c:v>2019-20</c:v>
                </c:pt>
                <c:pt idx="3">
                  <c:v>2020-21</c:v>
                </c:pt>
                <c:pt idx="4">
                  <c:v>2021-22</c:v>
                </c:pt>
                <c:pt idx="5">
                  <c:v>2022-23</c:v>
                </c:pt>
                <c:pt idx="6">
                  <c:v>2023-24</c:v>
                </c:pt>
                <c:pt idx="7">
                  <c:v>2024-25</c:v>
                </c:pt>
              </c:strCache>
            </c:strRef>
          </c:cat>
          <c:val>
            <c:numRef>
              <c:f>'Transfers (SSI based) w scenari'!$D$13:$D$20</c:f>
              <c:numCache>
                <c:formatCode>_(* #,##0_);_(* \(#,##0\);_(* "-"??_);_(@_)</c:formatCode>
                <c:ptCount val="8"/>
                <c:pt idx="0">
                  <c:v>470</c:v>
                </c:pt>
                <c:pt idx="1">
                  <c:v>572</c:v>
                </c:pt>
                <c:pt idx="2">
                  <c:v>607</c:v>
                </c:pt>
                <c:pt idx="3">
                  <c:v>526</c:v>
                </c:pt>
                <c:pt idx="4">
                  <c:v>516</c:v>
                </c:pt>
                <c:pt idx="5">
                  <c:v>516</c:v>
                </c:pt>
                <c:pt idx="6">
                  <c:v>516</c:v>
                </c:pt>
                <c:pt idx="7">
                  <c:v>516</c:v>
                </c:pt>
              </c:numCache>
            </c:numRef>
          </c:val>
          <c:smooth val="0"/>
          <c:extLst>
            <c:ext xmlns:c16="http://schemas.microsoft.com/office/drawing/2014/chart" uri="{C3380CC4-5D6E-409C-BE32-E72D297353CC}">
              <c16:uniqueId val="{0000000E-2B28-4724-8AC3-3DB6BA2FB819}"/>
            </c:ext>
          </c:extLst>
        </c:ser>
        <c:ser>
          <c:idx val="2"/>
          <c:order val="2"/>
          <c:tx>
            <c:strRef>
              <c:f>'Transfers (SSI based) w scenari'!$E$12</c:f>
              <c:strCache>
                <c:ptCount val="1"/>
                <c:pt idx="0">
                  <c:v>Change by  1.0%</c:v>
                </c:pt>
              </c:strCache>
            </c:strRef>
          </c:tx>
          <c:spPr>
            <a:ln w="28575" cap="rnd">
              <a:solidFill>
                <a:srgbClr val="00B050"/>
              </a:solidFill>
              <a:round/>
            </a:ln>
            <a:effectLst/>
          </c:spPr>
          <c:marker>
            <c:symbol val="circle"/>
            <c:size val="7"/>
            <c:spPr>
              <a:solidFill>
                <a:srgbClr val="00B050"/>
              </a:solidFill>
              <a:ln w="9525">
                <a:solidFill>
                  <a:srgbClr val="00B050"/>
                </a:solidFill>
              </a:ln>
              <a:effectLst/>
            </c:spPr>
          </c:marker>
          <c:dLbls>
            <c:dLbl>
              <c:idx val="5"/>
              <c:spPr>
                <a:solidFill>
                  <a:srgbClr val="00B05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0F-2B28-4724-8AC3-3DB6BA2FB819}"/>
                </c:ext>
              </c:extLst>
            </c:dLbl>
            <c:dLbl>
              <c:idx val="6"/>
              <c:spPr>
                <a:solidFill>
                  <a:srgbClr val="00B05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10-2B28-4724-8AC3-3DB6BA2FB819}"/>
                </c:ext>
              </c:extLst>
            </c:dLbl>
            <c:dLbl>
              <c:idx val="7"/>
              <c:spPr>
                <a:solidFill>
                  <a:srgbClr val="00B050"/>
                </a:solid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bg1"/>
                      </a:solidFill>
                      <a:latin typeface="+mn-lt"/>
                      <a:ea typeface="+mn-ea"/>
                      <a:cs typeface="+mn-cs"/>
                    </a:defRPr>
                  </a:pPr>
                  <a:endParaRPr lang="en-US"/>
                </a:p>
              </c:txPr>
              <c:dLblPos val="t"/>
              <c:showLegendKey val="0"/>
              <c:showVal val="1"/>
              <c:showCatName val="0"/>
              <c:showSerName val="0"/>
              <c:showPercent val="0"/>
              <c:showBubbleSize val="0"/>
              <c:extLst>
                <c:ext xmlns:c16="http://schemas.microsoft.com/office/drawing/2014/chart" uri="{C3380CC4-5D6E-409C-BE32-E72D297353CC}">
                  <c16:uniqueId val="{00000011-2B28-4724-8AC3-3DB6BA2FB819}"/>
                </c:ext>
              </c:extLst>
            </c:dLbl>
            <c:spPr>
              <a:noFill/>
              <a:ln>
                <a:noFill/>
              </a:ln>
              <a:effectLst/>
            </c:spPr>
            <c:txPr>
              <a:bodyPr rot="0" spcFirstLastPara="1" vertOverflow="ellipsis" vert="horz" wrap="square" lIns="38100" tIns="19050" rIns="38100" bIns="19050" anchor="ctr" anchorCtr="1">
                <a:spAutoFit/>
              </a:bodyPr>
              <a:lstStyle/>
              <a:p>
                <a:pPr>
                  <a:defRPr sz="1000" b="1" i="0" u="none" strike="noStrike" kern="1200" baseline="0">
                    <a:solidFill>
                      <a:schemeClr val="tx1">
                        <a:lumMod val="75000"/>
                        <a:lumOff val="25000"/>
                      </a:schemeClr>
                    </a:solidFill>
                    <a:latin typeface="+mn-lt"/>
                    <a:ea typeface="+mn-ea"/>
                    <a:cs typeface="+mn-cs"/>
                  </a:defRPr>
                </a:pPr>
                <a:endParaRPr lang="en-US"/>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'Transfers (SSI based) w scenari'!$B$13:$B$20</c:f>
              <c:strCache>
                <c:ptCount val="8"/>
                <c:pt idx="0">
                  <c:v>2017-18</c:v>
                </c:pt>
                <c:pt idx="1">
                  <c:v>2018-19</c:v>
                </c:pt>
                <c:pt idx="2">
                  <c:v>2019-20</c:v>
                </c:pt>
                <c:pt idx="3">
                  <c:v>2020-21</c:v>
                </c:pt>
                <c:pt idx="4">
                  <c:v>2021-22</c:v>
                </c:pt>
                <c:pt idx="5">
                  <c:v>2022-23</c:v>
                </c:pt>
                <c:pt idx="6">
                  <c:v>2023-24</c:v>
                </c:pt>
                <c:pt idx="7">
                  <c:v>2024-25</c:v>
                </c:pt>
              </c:strCache>
            </c:strRef>
          </c:cat>
          <c:val>
            <c:numRef>
              <c:f>'Transfers (SSI based) w scenari'!$E$13:$E$20</c:f>
              <c:numCache>
                <c:formatCode>_(* #,##0_);_(* \(#,##0\);_(* "-"??_);_(@_)</c:formatCode>
                <c:ptCount val="8"/>
                <c:pt idx="0">
                  <c:v>470</c:v>
                </c:pt>
                <c:pt idx="1">
                  <c:v>572</c:v>
                </c:pt>
                <c:pt idx="2">
                  <c:v>607</c:v>
                </c:pt>
                <c:pt idx="3">
                  <c:v>526</c:v>
                </c:pt>
                <c:pt idx="4">
                  <c:v>516</c:v>
                </c:pt>
                <c:pt idx="5">
                  <c:v>521.16</c:v>
                </c:pt>
                <c:pt idx="6">
                  <c:v>526.37159999999994</c:v>
                </c:pt>
                <c:pt idx="7">
                  <c:v>531.63531599999999</c:v>
                </c:pt>
              </c:numCache>
            </c:numRef>
          </c:val>
          <c:smooth val="0"/>
          <c:extLst>
            <c:ext xmlns:c16="http://schemas.microsoft.com/office/drawing/2014/chart" uri="{C3380CC4-5D6E-409C-BE32-E72D297353CC}">
              <c16:uniqueId val="{00000012-2B28-4724-8AC3-3DB6BA2FB819}"/>
            </c:ext>
          </c:extLst>
        </c:ser>
        <c:dLbls>
          <c:showLegendKey val="0"/>
          <c:showVal val="0"/>
          <c:showCatName val="0"/>
          <c:showSerName val="0"/>
          <c:showPercent val="0"/>
          <c:showBubbleSize val="0"/>
        </c:dLbls>
        <c:marker val="1"/>
        <c:smooth val="0"/>
        <c:axId val="966968320"/>
        <c:axId val="966959320"/>
      </c:lineChart>
      <c:catAx>
        <c:axId val="966968320"/>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66959320"/>
        <c:crosses val="autoZero"/>
        <c:auto val="1"/>
        <c:lblAlgn val="ctr"/>
        <c:lblOffset val="100"/>
        <c:noMultiLvlLbl val="0"/>
      </c:catAx>
      <c:valAx>
        <c:axId val="966959320"/>
        <c:scaling>
          <c:orientation val="minMax"/>
          <c:min val="400"/>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966968320"/>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orientation="portrait"/>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1.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2.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3.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4.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5.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6.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7.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8.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9.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0.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1.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2.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3.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4.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5.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6.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7.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8.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9.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0.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1.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2.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3.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4.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5.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6.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7.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8.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9.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0.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1.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2.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3.xml><?xml version="1.0" encoding="utf-8"?>
<cs:chartStyle xmlns:cs="http://schemas.microsoft.com/office/drawing/2012/chartStyle" xmlns:a="http://schemas.openxmlformats.org/drawingml/2006/main" id="332">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s>
</file>

<file path=xl/drawings/_rels/drawing2.xml.rels><?xml version="1.0" encoding="UTF-8" standalone="yes"?>
<Relationships xmlns="http://schemas.openxmlformats.org/package/2006/relationships"><Relationship Id="rId1"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s>
</file>

<file path=xl/drawings/_rels/drawing4.xml.rels><?xml version="1.0" encoding="UTF-8" standalone="yes"?>
<Relationships xmlns="http://schemas.openxmlformats.org/package/2006/relationships"><Relationship Id="rId3" Type="http://schemas.openxmlformats.org/officeDocument/2006/relationships/chart" Target="../charts/chart10.xml"/><Relationship Id="rId2" Type="http://schemas.openxmlformats.org/officeDocument/2006/relationships/chart" Target="../charts/chart9.xml"/><Relationship Id="rId1" Type="http://schemas.openxmlformats.org/officeDocument/2006/relationships/chart" Target="../charts/chart8.xml"/></Relationships>
</file>

<file path=xl/drawings/_rels/drawing5.xml.rels><?xml version="1.0" encoding="UTF-8" standalone="yes"?>
<Relationships xmlns="http://schemas.openxmlformats.org/package/2006/relationships"><Relationship Id="rId1" Type="http://schemas.openxmlformats.org/officeDocument/2006/relationships/chart" Target="../charts/chart11.xml"/></Relationships>
</file>

<file path=xl/drawings/_rels/drawing6.xml.rels><?xml version="1.0" encoding="UTF-8" standalone="yes"?>
<Relationships xmlns="http://schemas.openxmlformats.org/package/2006/relationships"><Relationship Id="rId3" Type="http://schemas.openxmlformats.org/officeDocument/2006/relationships/chart" Target="../charts/chart14.xml"/><Relationship Id="rId2" Type="http://schemas.openxmlformats.org/officeDocument/2006/relationships/chart" Target="../charts/chart13.xml"/><Relationship Id="rId1" Type="http://schemas.openxmlformats.org/officeDocument/2006/relationships/chart" Target="../charts/chart12.xml"/></Relationships>
</file>

<file path=xl/drawings/_rels/drawing7.xml.rels><?xml version="1.0" encoding="UTF-8" standalone="yes"?>
<Relationships xmlns="http://schemas.openxmlformats.org/package/2006/relationships"><Relationship Id="rId3" Type="http://schemas.openxmlformats.org/officeDocument/2006/relationships/chart" Target="../charts/chart17.xml"/><Relationship Id="rId2" Type="http://schemas.openxmlformats.org/officeDocument/2006/relationships/chart" Target="../charts/chart16.xml"/><Relationship Id="rId1" Type="http://schemas.openxmlformats.org/officeDocument/2006/relationships/chart" Target="../charts/chart15.xml"/></Relationships>
</file>

<file path=xl/drawings/_rels/drawing8.xml.rels><?xml version="1.0" encoding="UTF-8" standalone="yes"?>
<Relationships xmlns="http://schemas.openxmlformats.org/package/2006/relationships"><Relationship Id="rId3" Type="http://schemas.openxmlformats.org/officeDocument/2006/relationships/chart" Target="../charts/chart20.xml"/><Relationship Id="rId2" Type="http://schemas.openxmlformats.org/officeDocument/2006/relationships/chart" Target="../charts/chart19.xml"/><Relationship Id="rId1" Type="http://schemas.openxmlformats.org/officeDocument/2006/relationships/chart" Target="../charts/chart18.xml"/></Relationships>
</file>

<file path=xl/drawings/_rels/drawing9.xml.rels><?xml version="1.0" encoding="UTF-8" standalone="yes"?>
<Relationships xmlns="http://schemas.openxmlformats.org/package/2006/relationships"><Relationship Id="rId3" Type="http://schemas.openxmlformats.org/officeDocument/2006/relationships/chart" Target="../charts/chart23.xml"/><Relationship Id="rId2" Type="http://schemas.openxmlformats.org/officeDocument/2006/relationships/chart" Target="../charts/chart22.xml"/><Relationship Id="rId1" Type="http://schemas.openxmlformats.org/officeDocument/2006/relationships/chart" Target="../charts/chart21.xml"/></Relationships>
</file>

<file path=xl/drawings/_rels/drawing10.xml.rels><?xml version="1.0" encoding="UTF-8" standalone="yes"?>
<Relationships xmlns="http://schemas.openxmlformats.org/package/2006/relationships"><Relationship Id="rId3" Type="http://schemas.openxmlformats.org/officeDocument/2006/relationships/chart" Target="../charts/chart26.xml"/><Relationship Id="rId2" Type="http://schemas.openxmlformats.org/officeDocument/2006/relationships/chart" Target="../charts/chart25.xml"/><Relationship Id="rId1" Type="http://schemas.openxmlformats.org/officeDocument/2006/relationships/chart" Target="../charts/chart24.xml"/></Relationships>
</file>

<file path=xl/drawings/_rels/drawing11.xml.rels><?xml version="1.0" encoding="UTF-8" standalone="yes"?>
<Relationships xmlns="http://schemas.openxmlformats.org/package/2006/relationships"><Relationship Id="rId3" Type="http://schemas.openxmlformats.org/officeDocument/2006/relationships/chart" Target="../charts/chart29.xml"/><Relationship Id="rId2" Type="http://schemas.openxmlformats.org/officeDocument/2006/relationships/chart" Target="../charts/chart28.xml"/><Relationship Id="rId1" Type="http://schemas.openxmlformats.org/officeDocument/2006/relationships/chart" Target="../charts/chart27.xml"/></Relationships>
</file>

<file path=xl/drawings/_rels/drawing12.xml.rels><?xml version="1.0" encoding="UTF-8" standalone="yes"?>
<Relationships xmlns="http://schemas.openxmlformats.org/package/2006/relationships"><Relationship Id="rId3" Type="http://schemas.openxmlformats.org/officeDocument/2006/relationships/chart" Target="../charts/chart32.xml"/><Relationship Id="rId2" Type="http://schemas.openxmlformats.org/officeDocument/2006/relationships/chart" Target="../charts/chart31.xml"/><Relationship Id="rId1" Type="http://schemas.openxmlformats.org/officeDocument/2006/relationships/chart" Target="../charts/chart30.xml"/></Relationships>
</file>

<file path=xl/drawings/_rels/drawing13.xml.rels><?xml version="1.0" encoding="UTF-8" standalone="yes"?>
<Relationships xmlns="http://schemas.openxmlformats.org/package/2006/relationships"><Relationship Id="rId3" Type="http://schemas.openxmlformats.org/officeDocument/2006/relationships/chart" Target="../charts/chart35.xml"/><Relationship Id="rId2" Type="http://schemas.openxmlformats.org/officeDocument/2006/relationships/chart" Target="../charts/chart34.xml"/><Relationship Id="rId1" Type="http://schemas.openxmlformats.org/officeDocument/2006/relationships/chart" Target="../charts/chart33.xml"/></Relationships>
</file>

<file path=xl/drawings/_rels/drawing14.xml.rels><?xml version="1.0" encoding="UTF-8" standalone="yes"?>
<Relationships xmlns="http://schemas.openxmlformats.org/package/2006/relationships"><Relationship Id="rId3" Type="http://schemas.openxmlformats.org/officeDocument/2006/relationships/chart" Target="../charts/chart38.xml"/><Relationship Id="rId2" Type="http://schemas.openxmlformats.org/officeDocument/2006/relationships/chart" Target="../charts/chart37.xml"/><Relationship Id="rId1" Type="http://schemas.openxmlformats.org/officeDocument/2006/relationships/chart" Target="../charts/chart36.xml"/></Relationships>
</file>

<file path=xl/drawings/_rels/drawing15.xml.rels><?xml version="1.0" encoding="UTF-8" standalone="yes"?>
<Relationships xmlns="http://schemas.openxmlformats.org/package/2006/relationships"><Relationship Id="rId3" Type="http://schemas.openxmlformats.org/officeDocument/2006/relationships/chart" Target="../charts/chart41.xml"/><Relationship Id="rId2" Type="http://schemas.openxmlformats.org/officeDocument/2006/relationships/chart" Target="../charts/chart40.xml"/><Relationship Id="rId1" Type="http://schemas.openxmlformats.org/officeDocument/2006/relationships/chart" Target="../charts/chart39.xml"/><Relationship Id="rId4" Type="http://schemas.openxmlformats.org/officeDocument/2006/relationships/chart" Target="../charts/chart42.xml"/></Relationships>
</file>

<file path=xl/drawings/_rels/drawing16.xml.rels><?xml version="1.0" encoding="UTF-8" standalone="yes"?>
<Relationships xmlns="http://schemas.openxmlformats.org/package/2006/relationships"><Relationship Id="rId1" Type="http://schemas.openxmlformats.org/officeDocument/2006/relationships/chart" Target="../charts/chart43.xml"/></Relationships>
</file>

<file path=xl/drawings/drawing1.xml><?xml version="1.0" encoding="utf-8"?>
<xdr:wsDr xmlns:xdr="http://schemas.openxmlformats.org/drawingml/2006/spreadsheetDrawing" xmlns:a="http://schemas.openxmlformats.org/drawingml/2006/main">
  <xdr:twoCellAnchor>
    <xdr:from>
      <xdr:col>0</xdr:col>
      <xdr:colOff>45429</xdr:colOff>
      <xdr:row>9</xdr:row>
      <xdr:rowOff>83891</xdr:rowOff>
    </xdr:from>
    <xdr:to>
      <xdr:col>10</xdr:col>
      <xdr:colOff>373674</xdr:colOff>
      <xdr:row>24</xdr:row>
      <xdr:rowOff>0</xdr:rowOff>
    </xdr:to>
    <xdr:graphicFrame macro="">
      <xdr:nvGraphicFramePr>
        <xdr:cNvPr id="2" name="Chart 1">
          <a:extLst>
            <a:ext uri="{FF2B5EF4-FFF2-40B4-BE49-F238E27FC236}">
              <a16:creationId xmlns:a16="http://schemas.microsoft.com/office/drawing/2014/main" id="{D08CEA50-3D1B-440C-BF36-0089090381F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26</xdr:row>
      <xdr:rowOff>117230</xdr:rowOff>
    </xdr:from>
    <xdr:to>
      <xdr:col>10</xdr:col>
      <xdr:colOff>327512</xdr:colOff>
      <xdr:row>43</xdr:row>
      <xdr:rowOff>14652</xdr:rowOff>
    </xdr:to>
    <xdr:graphicFrame macro="">
      <xdr:nvGraphicFramePr>
        <xdr:cNvPr id="3" name="Chart 2">
          <a:extLst>
            <a:ext uri="{FF2B5EF4-FFF2-40B4-BE49-F238E27FC236}">
              <a16:creationId xmlns:a16="http://schemas.microsoft.com/office/drawing/2014/main" id="{DC0FF178-5497-47F8-BEFF-EC2D547B06A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21982</xdr:colOff>
      <xdr:row>45</xdr:row>
      <xdr:rowOff>109171</xdr:rowOff>
    </xdr:from>
    <xdr:to>
      <xdr:col>10</xdr:col>
      <xdr:colOff>439616</xdr:colOff>
      <xdr:row>62</xdr:row>
      <xdr:rowOff>80596</xdr:rowOff>
    </xdr:to>
    <xdr:graphicFrame macro="">
      <xdr:nvGraphicFramePr>
        <xdr:cNvPr id="4" name="Chart 3">
          <a:extLst>
            <a:ext uri="{FF2B5EF4-FFF2-40B4-BE49-F238E27FC236}">
              <a16:creationId xmlns:a16="http://schemas.microsoft.com/office/drawing/2014/main" id="{5D3E2326-99F8-4358-8D82-EC6EC3171B92}"/>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2.xml><?xml version="1.0" encoding="utf-8"?>
<xdr:wsDr xmlns:xdr="http://schemas.openxmlformats.org/drawingml/2006/spreadsheetDrawing" xmlns:a="http://schemas.openxmlformats.org/drawingml/2006/main">
  <xdr:twoCellAnchor>
    <xdr:from>
      <xdr:col>0</xdr:col>
      <xdr:colOff>95251</xdr:colOff>
      <xdr:row>4</xdr:row>
      <xdr:rowOff>149223</xdr:rowOff>
    </xdr:from>
    <xdr:to>
      <xdr:col>10</xdr:col>
      <xdr:colOff>23813</xdr:colOff>
      <xdr:row>24</xdr:row>
      <xdr:rowOff>7938</xdr:rowOff>
    </xdr:to>
    <xdr:graphicFrame macro="">
      <xdr:nvGraphicFramePr>
        <xdr:cNvPr id="2" name="Chart 1">
          <a:extLst>
            <a:ext uri="{FF2B5EF4-FFF2-40B4-BE49-F238E27FC236}">
              <a16:creationId xmlns:a16="http://schemas.microsoft.com/office/drawing/2014/main" id="{0298B86B-3702-44CE-98E3-BA2CE7E4C6F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0</xdr:col>
      <xdr:colOff>31750</xdr:colOff>
      <xdr:row>6</xdr:row>
      <xdr:rowOff>1</xdr:rowOff>
    </xdr:from>
    <xdr:to>
      <xdr:col>8</xdr:col>
      <xdr:colOff>557212</xdr:colOff>
      <xdr:row>28</xdr:row>
      <xdr:rowOff>79376</xdr:rowOff>
    </xdr:to>
    <xdr:graphicFrame macro="">
      <xdr:nvGraphicFramePr>
        <xdr:cNvPr id="2" name="Chart 1">
          <a:extLst>
            <a:ext uri="{FF2B5EF4-FFF2-40B4-BE49-F238E27FC236}">
              <a16:creationId xmlns:a16="http://schemas.microsoft.com/office/drawing/2014/main" id="{9C930A2C-7F12-4B2E-882D-3E5D39142425}"/>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79374</xdr:colOff>
      <xdr:row>5</xdr:row>
      <xdr:rowOff>188908</xdr:rowOff>
    </xdr:from>
    <xdr:to>
      <xdr:col>18</xdr:col>
      <xdr:colOff>484188</xdr:colOff>
      <xdr:row>28</xdr:row>
      <xdr:rowOff>69846</xdr:rowOff>
    </xdr:to>
    <xdr:graphicFrame macro="">
      <xdr:nvGraphicFramePr>
        <xdr:cNvPr id="3" name="Chart 2">
          <a:extLst>
            <a:ext uri="{FF2B5EF4-FFF2-40B4-BE49-F238E27FC236}">
              <a16:creationId xmlns:a16="http://schemas.microsoft.com/office/drawing/2014/main" id="{A4ACE4FF-AE98-4387-B5F5-754A361C7B3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20</xdr:col>
      <xdr:colOff>31751</xdr:colOff>
      <xdr:row>6</xdr:row>
      <xdr:rowOff>23811</xdr:rowOff>
    </xdr:from>
    <xdr:to>
      <xdr:col>27</xdr:col>
      <xdr:colOff>473711</xdr:colOff>
      <xdr:row>28</xdr:row>
      <xdr:rowOff>103186</xdr:rowOff>
    </xdr:to>
    <xdr:graphicFrame macro="">
      <xdr:nvGraphicFramePr>
        <xdr:cNvPr id="4" name="Chart 3">
          <a:extLst>
            <a:ext uri="{FF2B5EF4-FFF2-40B4-BE49-F238E27FC236}">
              <a16:creationId xmlns:a16="http://schemas.microsoft.com/office/drawing/2014/main" id="{5811E247-F269-4684-8495-C3D6BBACAB5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87311</xdr:colOff>
      <xdr:row>4</xdr:row>
      <xdr:rowOff>55562</xdr:rowOff>
    </xdr:from>
    <xdr:to>
      <xdr:col>9</xdr:col>
      <xdr:colOff>52386</xdr:colOff>
      <xdr:row>23</xdr:row>
      <xdr:rowOff>158749</xdr:rowOff>
    </xdr:to>
    <xdr:graphicFrame macro="">
      <xdr:nvGraphicFramePr>
        <xdr:cNvPr id="2" name="Chart 1">
          <a:extLst>
            <a:ext uri="{FF2B5EF4-FFF2-40B4-BE49-F238E27FC236}">
              <a16:creationId xmlns:a16="http://schemas.microsoft.com/office/drawing/2014/main" id="{84685F41-F793-441B-B474-BAA15E86DDE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57149</xdr:colOff>
      <xdr:row>4</xdr:row>
      <xdr:rowOff>46038</xdr:rowOff>
    </xdr:from>
    <xdr:to>
      <xdr:col>18</xdr:col>
      <xdr:colOff>679449</xdr:colOff>
      <xdr:row>23</xdr:row>
      <xdr:rowOff>158750</xdr:rowOff>
    </xdr:to>
    <xdr:graphicFrame macro="">
      <xdr:nvGraphicFramePr>
        <xdr:cNvPr id="3" name="Chart 2">
          <a:extLst>
            <a:ext uri="{FF2B5EF4-FFF2-40B4-BE49-F238E27FC236}">
              <a16:creationId xmlns:a16="http://schemas.microsoft.com/office/drawing/2014/main" id="{668FB8E3-6EAF-4B47-83A0-FD78C8EB850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20</xdr:col>
      <xdr:colOff>47626</xdr:colOff>
      <xdr:row>4</xdr:row>
      <xdr:rowOff>15875</xdr:rowOff>
    </xdr:from>
    <xdr:to>
      <xdr:col>28</xdr:col>
      <xdr:colOff>809625</xdr:colOff>
      <xdr:row>23</xdr:row>
      <xdr:rowOff>182562</xdr:rowOff>
    </xdr:to>
    <xdr:graphicFrame macro="">
      <xdr:nvGraphicFramePr>
        <xdr:cNvPr id="4" name="Chart 3">
          <a:extLst>
            <a:ext uri="{FF2B5EF4-FFF2-40B4-BE49-F238E27FC236}">
              <a16:creationId xmlns:a16="http://schemas.microsoft.com/office/drawing/2014/main" id="{D99F8555-4A0D-4118-95B1-7819A43D89F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5.xml><?xml version="1.0" encoding="utf-8"?>
<xdr:wsDr xmlns:xdr="http://schemas.openxmlformats.org/drawingml/2006/spreadsheetDrawing" xmlns:a="http://schemas.openxmlformats.org/drawingml/2006/main">
  <xdr:twoCellAnchor>
    <xdr:from>
      <xdr:col>0</xdr:col>
      <xdr:colOff>79375</xdr:colOff>
      <xdr:row>4</xdr:row>
      <xdr:rowOff>196847</xdr:rowOff>
    </xdr:from>
    <xdr:to>
      <xdr:col>10</xdr:col>
      <xdr:colOff>309563</xdr:colOff>
      <xdr:row>24</xdr:row>
      <xdr:rowOff>55562</xdr:rowOff>
    </xdr:to>
    <xdr:graphicFrame macro="">
      <xdr:nvGraphicFramePr>
        <xdr:cNvPr id="2" name="Chart 1">
          <a:extLst>
            <a:ext uri="{FF2B5EF4-FFF2-40B4-BE49-F238E27FC236}">
              <a16:creationId xmlns:a16="http://schemas.microsoft.com/office/drawing/2014/main" id="{30D170C6-96FE-4551-97C0-04382C8BB05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drawings/drawing6.xml><?xml version="1.0" encoding="utf-8"?>
<xdr:wsDr xmlns:xdr="http://schemas.openxmlformats.org/drawingml/2006/spreadsheetDrawing" xmlns:a="http://schemas.openxmlformats.org/drawingml/2006/main">
  <xdr:twoCellAnchor>
    <xdr:from>
      <xdr:col>0</xdr:col>
      <xdr:colOff>0</xdr:colOff>
      <xdr:row>4</xdr:row>
      <xdr:rowOff>71437</xdr:rowOff>
    </xdr:from>
    <xdr:to>
      <xdr:col>8</xdr:col>
      <xdr:colOff>391160</xdr:colOff>
      <xdr:row>23</xdr:row>
      <xdr:rowOff>173672</xdr:rowOff>
    </xdr:to>
    <xdr:graphicFrame macro="">
      <xdr:nvGraphicFramePr>
        <xdr:cNvPr id="2" name="Chart 1">
          <a:extLst>
            <a:ext uri="{FF2B5EF4-FFF2-40B4-BE49-F238E27FC236}">
              <a16:creationId xmlns:a16="http://schemas.microsoft.com/office/drawing/2014/main" id="{01DF22B7-7ADA-4EAA-9B39-51E605FAA16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68263</xdr:colOff>
      <xdr:row>4</xdr:row>
      <xdr:rowOff>61911</xdr:rowOff>
    </xdr:from>
    <xdr:to>
      <xdr:col>18</xdr:col>
      <xdr:colOff>459423</xdr:colOff>
      <xdr:row>23</xdr:row>
      <xdr:rowOff>164146</xdr:rowOff>
    </xdr:to>
    <xdr:graphicFrame macro="">
      <xdr:nvGraphicFramePr>
        <xdr:cNvPr id="3" name="Chart 2">
          <a:extLst>
            <a:ext uri="{FF2B5EF4-FFF2-40B4-BE49-F238E27FC236}">
              <a16:creationId xmlns:a16="http://schemas.microsoft.com/office/drawing/2014/main" id="{0814412E-E53E-4CCA-B25A-A28441454476}"/>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19</xdr:col>
      <xdr:colOff>79377</xdr:colOff>
      <xdr:row>4</xdr:row>
      <xdr:rowOff>7937</xdr:rowOff>
    </xdr:from>
    <xdr:to>
      <xdr:col>27</xdr:col>
      <xdr:colOff>486412</xdr:colOff>
      <xdr:row>23</xdr:row>
      <xdr:rowOff>110172</xdr:rowOff>
    </xdr:to>
    <xdr:graphicFrame macro="">
      <xdr:nvGraphicFramePr>
        <xdr:cNvPr id="4" name="Chart 3">
          <a:extLst>
            <a:ext uri="{FF2B5EF4-FFF2-40B4-BE49-F238E27FC236}">
              <a16:creationId xmlns:a16="http://schemas.microsoft.com/office/drawing/2014/main" id="{BB221E46-7366-49AF-834B-99F9856B963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7.xml><?xml version="1.0" encoding="utf-8"?>
<xdr:wsDr xmlns:xdr="http://schemas.openxmlformats.org/drawingml/2006/spreadsheetDrawing" xmlns:a="http://schemas.openxmlformats.org/drawingml/2006/main">
  <xdr:twoCellAnchor>
    <xdr:from>
      <xdr:col>0</xdr:col>
      <xdr:colOff>55561</xdr:colOff>
      <xdr:row>4</xdr:row>
      <xdr:rowOff>47625</xdr:rowOff>
    </xdr:from>
    <xdr:to>
      <xdr:col>9</xdr:col>
      <xdr:colOff>41273</xdr:colOff>
      <xdr:row>23</xdr:row>
      <xdr:rowOff>158115</xdr:rowOff>
    </xdr:to>
    <xdr:graphicFrame macro="">
      <xdr:nvGraphicFramePr>
        <xdr:cNvPr id="2" name="Chart 1">
          <a:extLst>
            <a:ext uri="{FF2B5EF4-FFF2-40B4-BE49-F238E27FC236}">
              <a16:creationId xmlns:a16="http://schemas.microsoft.com/office/drawing/2014/main" id="{73D7B324-1BA9-472A-BCAE-14C2BAD2823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9524</xdr:colOff>
      <xdr:row>4</xdr:row>
      <xdr:rowOff>61913</xdr:rowOff>
    </xdr:from>
    <xdr:to>
      <xdr:col>18</xdr:col>
      <xdr:colOff>606424</xdr:colOff>
      <xdr:row>23</xdr:row>
      <xdr:rowOff>174625</xdr:rowOff>
    </xdr:to>
    <xdr:graphicFrame macro="">
      <xdr:nvGraphicFramePr>
        <xdr:cNvPr id="3" name="Chart 2">
          <a:extLst>
            <a:ext uri="{FF2B5EF4-FFF2-40B4-BE49-F238E27FC236}">
              <a16:creationId xmlns:a16="http://schemas.microsoft.com/office/drawing/2014/main" id="{82944E02-A7E7-4B24-8A19-3B206B145D7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20</xdr:col>
      <xdr:colOff>87314</xdr:colOff>
      <xdr:row>4</xdr:row>
      <xdr:rowOff>39689</xdr:rowOff>
    </xdr:from>
    <xdr:to>
      <xdr:col>28</xdr:col>
      <xdr:colOff>561341</xdr:colOff>
      <xdr:row>23</xdr:row>
      <xdr:rowOff>150179</xdr:rowOff>
    </xdr:to>
    <xdr:graphicFrame macro="">
      <xdr:nvGraphicFramePr>
        <xdr:cNvPr id="4" name="Chart 3">
          <a:extLst>
            <a:ext uri="{FF2B5EF4-FFF2-40B4-BE49-F238E27FC236}">
              <a16:creationId xmlns:a16="http://schemas.microsoft.com/office/drawing/2014/main" id="{8F7D6F45-3702-4541-8A55-62D6BCB83BC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8.xml><?xml version="1.0" encoding="utf-8"?>
<xdr:wsDr xmlns:xdr="http://schemas.openxmlformats.org/drawingml/2006/spreadsheetDrawing" xmlns:a="http://schemas.openxmlformats.org/drawingml/2006/main">
  <xdr:twoCellAnchor>
    <xdr:from>
      <xdr:col>0</xdr:col>
      <xdr:colOff>73268</xdr:colOff>
      <xdr:row>8</xdr:row>
      <xdr:rowOff>76563</xdr:rowOff>
    </xdr:from>
    <xdr:to>
      <xdr:col>10</xdr:col>
      <xdr:colOff>51287</xdr:colOff>
      <xdr:row>23</xdr:row>
      <xdr:rowOff>130196</xdr:rowOff>
    </xdr:to>
    <xdr:graphicFrame macro="">
      <xdr:nvGraphicFramePr>
        <xdr:cNvPr id="2" name="Chart 1">
          <a:extLst>
            <a:ext uri="{FF2B5EF4-FFF2-40B4-BE49-F238E27FC236}">
              <a16:creationId xmlns:a16="http://schemas.microsoft.com/office/drawing/2014/main" id="{034A6D76-E267-440B-9ECB-2EF27F81688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112103</xdr:colOff>
      <xdr:row>30</xdr:row>
      <xdr:rowOff>7327</xdr:rowOff>
    </xdr:from>
    <xdr:to>
      <xdr:col>10</xdr:col>
      <xdr:colOff>90122</xdr:colOff>
      <xdr:row>45</xdr:row>
      <xdr:rowOff>68287</xdr:rowOff>
    </xdr:to>
    <xdr:graphicFrame macro="">
      <xdr:nvGraphicFramePr>
        <xdr:cNvPr id="3" name="Chart 2">
          <a:extLst>
            <a:ext uri="{FF2B5EF4-FFF2-40B4-BE49-F238E27FC236}">
              <a16:creationId xmlns:a16="http://schemas.microsoft.com/office/drawing/2014/main" id="{41C79A97-D4B7-419D-AB44-A40B9170AC6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153864</xdr:colOff>
      <xdr:row>52</xdr:row>
      <xdr:rowOff>6595</xdr:rowOff>
    </xdr:from>
    <xdr:to>
      <xdr:col>10</xdr:col>
      <xdr:colOff>131883</xdr:colOff>
      <xdr:row>67</xdr:row>
      <xdr:rowOff>67555</xdr:rowOff>
    </xdr:to>
    <xdr:graphicFrame macro="">
      <xdr:nvGraphicFramePr>
        <xdr:cNvPr id="4" name="Chart 3">
          <a:extLst>
            <a:ext uri="{FF2B5EF4-FFF2-40B4-BE49-F238E27FC236}">
              <a16:creationId xmlns:a16="http://schemas.microsoft.com/office/drawing/2014/main" id="{E74F638B-9AC6-478E-A26F-E46B0BA3A47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9.xml><?xml version="1.0" encoding="utf-8"?>
<xdr:wsDr xmlns:xdr="http://schemas.openxmlformats.org/drawingml/2006/spreadsheetDrawing" xmlns:a="http://schemas.openxmlformats.org/drawingml/2006/main">
  <xdr:twoCellAnchor>
    <xdr:from>
      <xdr:col>0</xdr:col>
      <xdr:colOff>150811</xdr:colOff>
      <xdr:row>4</xdr:row>
      <xdr:rowOff>47621</xdr:rowOff>
    </xdr:from>
    <xdr:to>
      <xdr:col>8</xdr:col>
      <xdr:colOff>438148</xdr:colOff>
      <xdr:row>24</xdr:row>
      <xdr:rowOff>50796</xdr:rowOff>
    </xdr:to>
    <xdr:graphicFrame macro="">
      <xdr:nvGraphicFramePr>
        <xdr:cNvPr id="2" name="Chart 1">
          <a:extLst>
            <a:ext uri="{FF2B5EF4-FFF2-40B4-BE49-F238E27FC236}">
              <a16:creationId xmlns:a16="http://schemas.microsoft.com/office/drawing/2014/main" id="{A417B008-B40A-4BFE-BE80-EDEA658B608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9</xdr:col>
      <xdr:colOff>84138</xdr:colOff>
      <xdr:row>4</xdr:row>
      <xdr:rowOff>38097</xdr:rowOff>
    </xdr:from>
    <xdr:to>
      <xdr:col>18</xdr:col>
      <xdr:colOff>331788</xdr:colOff>
      <xdr:row>24</xdr:row>
      <xdr:rowOff>41272</xdr:rowOff>
    </xdr:to>
    <xdr:graphicFrame macro="">
      <xdr:nvGraphicFramePr>
        <xdr:cNvPr id="3" name="Chart 2">
          <a:extLst>
            <a:ext uri="{FF2B5EF4-FFF2-40B4-BE49-F238E27FC236}">
              <a16:creationId xmlns:a16="http://schemas.microsoft.com/office/drawing/2014/main" id="{374F06CE-EDA8-4580-B3CF-FF454006F6D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19</xdr:col>
      <xdr:colOff>87314</xdr:colOff>
      <xdr:row>4</xdr:row>
      <xdr:rowOff>23811</xdr:rowOff>
    </xdr:from>
    <xdr:to>
      <xdr:col>27</xdr:col>
      <xdr:colOff>469901</xdr:colOff>
      <xdr:row>24</xdr:row>
      <xdr:rowOff>26986</xdr:rowOff>
    </xdr:to>
    <xdr:graphicFrame macro="">
      <xdr:nvGraphicFramePr>
        <xdr:cNvPr id="4" name="Chart 3">
          <a:extLst>
            <a:ext uri="{FF2B5EF4-FFF2-40B4-BE49-F238E27FC236}">
              <a16:creationId xmlns:a16="http://schemas.microsoft.com/office/drawing/2014/main" id="{BAD3687C-0ED9-4A43-A122-45763C72057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10.xml><?xml version="1.0" encoding="utf-8"?>
<xdr:wsDr xmlns:xdr="http://schemas.openxmlformats.org/drawingml/2006/spreadsheetDrawing" xmlns:a="http://schemas.openxmlformats.org/drawingml/2006/main">
  <xdr:twoCellAnchor>
    <xdr:from>
      <xdr:col>0</xdr:col>
      <xdr:colOff>47627</xdr:colOff>
      <xdr:row>4</xdr:row>
      <xdr:rowOff>63497</xdr:rowOff>
    </xdr:from>
    <xdr:to>
      <xdr:col>8</xdr:col>
      <xdr:colOff>430214</xdr:colOff>
      <xdr:row>24</xdr:row>
      <xdr:rowOff>66672</xdr:rowOff>
    </xdr:to>
    <xdr:graphicFrame macro="">
      <xdr:nvGraphicFramePr>
        <xdr:cNvPr id="2" name="Chart 1">
          <a:extLst>
            <a:ext uri="{FF2B5EF4-FFF2-40B4-BE49-F238E27FC236}">
              <a16:creationId xmlns:a16="http://schemas.microsoft.com/office/drawing/2014/main" id="{6B5AAA2E-073F-42E3-AE63-7155A6D0BEE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44450</xdr:colOff>
      <xdr:row>4</xdr:row>
      <xdr:rowOff>196848</xdr:rowOff>
    </xdr:from>
    <xdr:to>
      <xdr:col>18</xdr:col>
      <xdr:colOff>268287</xdr:colOff>
      <xdr:row>24</xdr:row>
      <xdr:rowOff>190498</xdr:rowOff>
    </xdr:to>
    <xdr:graphicFrame macro="">
      <xdr:nvGraphicFramePr>
        <xdr:cNvPr id="3" name="Chart 2">
          <a:extLst>
            <a:ext uri="{FF2B5EF4-FFF2-40B4-BE49-F238E27FC236}">
              <a16:creationId xmlns:a16="http://schemas.microsoft.com/office/drawing/2014/main" id="{9837D0BA-9643-4F8D-876B-C13D2CDF143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20</xdr:col>
      <xdr:colOff>31751</xdr:colOff>
      <xdr:row>4</xdr:row>
      <xdr:rowOff>31749</xdr:rowOff>
    </xdr:from>
    <xdr:to>
      <xdr:col>27</xdr:col>
      <xdr:colOff>547687</xdr:colOff>
      <xdr:row>24</xdr:row>
      <xdr:rowOff>34924</xdr:rowOff>
    </xdr:to>
    <xdr:graphicFrame macro="">
      <xdr:nvGraphicFramePr>
        <xdr:cNvPr id="4" name="Chart 3">
          <a:extLst>
            <a:ext uri="{FF2B5EF4-FFF2-40B4-BE49-F238E27FC236}">
              <a16:creationId xmlns:a16="http://schemas.microsoft.com/office/drawing/2014/main" id="{185B1B1B-30C2-484F-8159-7DBE4F10FB6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11.xml><?xml version="1.0" encoding="utf-8"?>
<xdr:wsDr xmlns:xdr="http://schemas.openxmlformats.org/drawingml/2006/spreadsheetDrawing" xmlns:a="http://schemas.openxmlformats.org/drawingml/2006/main">
  <xdr:twoCellAnchor>
    <xdr:from>
      <xdr:col>0</xdr:col>
      <xdr:colOff>38100</xdr:colOff>
      <xdr:row>7</xdr:row>
      <xdr:rowOff>69238</xdr:rowOff>
    </xdr:from>
    <xdr:to>
      <xdr:col>10</xdr:col>
      <xdr:colOff>73269</xdr:colOff>
      <xdr:row>21</xdr:row>
      <xdr:rowOff>150201</xdr:rowOff>
    </xdr:to>
    <xdr:graphicFrame macro="">
      <xdr:nvGraphicFramePr>
        <xdr:cNvPr id="2" name="Chart 1">
          <a:extLst>
            <a:ext uri="{FF2B5EF4-FFF2-40B4-BE49-F238E27FC236}">
              <a16:creationId xmlns:a16="http://schemas.microsoft.com/office/drawing/2014/main" id="{ADE790A0-0E1C-4A13-9578-EA44D0616C4A}"/>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46160</xdr:colOff>
      <xdr:row>25</xdr:row>
      <xdr:rowOff>50556</xdr:rowOff>
    </xdr:from>
    <xdr:to>
      <xdr:col>9</xdr:col>
      <xdr:colOff>600807</xdr:colOff>
      <xdr:row>42</xdr:row>
      <xdr:rowOff>14653</xdr:rowOff>
    </xdr:to>
    <xdr:graphicFrame macro="">
      <xdr:nvGraphicFramePr>
        <xdr:cNvPr id="3" name="Chart 2">
          <a:extLst>
            <a:ext uri="{FF2B5EF4-FFF2-40B4-BE49-F238E27FC236}">
              <a16:creationId xmlns:a16="http://schemas.microsoft.com/office/drawing/2014/main" id="{EF080ACC-0C24-4BE4-A3B2-C885390B6D9E}"/>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51287</xdr:colOff>
      <xdr:row>46</xdr:row>
      <xdr:rowOff>35904</xdr:rowOff>
    </xdr:from>
    <xdr:to>
      <xdr:col>9</xdr:col>
      <xdr:colOff>542192</xdr:colOff>
      <xdr:row>63</xdr:row>
      <xdr:rowOff>146538</xdr:rowOff>
    </xdr:to>
    <xdr:graphicFrame macro="">
      <xdr:nvGraphicFramePr>
        <xdr:cNvPr id="4" name="Chart 3">
          <a:extLst>
            <a:ext uri="{FF2B5EF4-FFF2-40B4-BE49-F238E27FC236}">
              <a16:creationId xmlns:a16="http://schemas.microsoft.com/office/drawing/2014/main" id="{CCB64449-36BC-441E-80E1-6CAD959FFE5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12.xml><?xml version="1.0" encoding="utf-8"?>
<xdr:wsDr xmlns:xdr="http://schemas.openxmlformats.org/drawingml/2006/spreadsheetDrawing" xmlns:a="http://schemas.openxmlformats.org/drawingml/2006/main">
  <xdr:twoCellAnchor>
    <xdr:from>
      <xdr:col>0</xdr:col>
      <xdr:colOff>61913</xdr:colOff>
      <xdr:row>7</xdr:row>
      <xdr:rowOff>79373</xdr:rowOff>
    </xdr:from>
    <xdr:to>
      <xdr:col>10</xdr:col>
      <xdr:colOff>103187</xdr:colOff>
      <xdr:row>24</xdr:row>
      <xdr:rowOff>81595</xdr:rowOff>
    </xdr:to>
    <xdr:graphicFrame macro="">
      <xdr:nvGraphicFramePr>
        <xdr:cNvPr id="2" name="Chart 1">
          <a:extLst>
            <a:ext uri="{FF2B5EF4-FFF2-40B4-BE49-F238E27FC236}">
              <a16:creationId xmlns:a16="http://schemas.microsoft.com/office/drawing/2014/main" id="{1753791B-8201-409F-88BF-49E2C233DB9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27</xdr:row>
      <xdr:rowOff>76200</xdr:rowOff>
    </xdr:from>
    <xdr:to>
      <xdr:col>10</xdr:col>
      <xdr:colOff>42862</xdr:colOff>
      <xdr:row>43</xdr:row>
      <xdr:rowOff>177483</xdr:rowOff>
    </xdr:to>
    <xdr:graphicFrame macro="">
      <xdr:nvGraphicFramePr>
        <xdr:cNvPr id="3" name="Chart 2">
          <a:extLst>
            <a:ext uri="{FF2B5EF4-FFF2-40B4-BE49-F238E27FC236}">
              <a16:creationId xmlns:a16="http://schemas.microsoft.com/office/drawing/2014/main" id="{D5828A30-DD20-42AD-960E-C3121A0E099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23813</xdr:colOff>
      <xdr:row>48</xdr:row>
      <xdr:rowOff>52388</xdr:rowOff>
    </xdr:from>
    <xdr:to>
      <xdr:col>10</xdr:col>
      <xdr:colOff>66675</xdr:colOff>
      <xdr:row>64</xdr:row>
      <xdr:rowOff>153669</xdr:rowOff>
    </xdr:to>
    <xdr:graphicFrame macro="">
      <xdr:nvGraphicFramePr>
        <xdr:cNvPr id="4" name="Chart 3">
          <a:extLst>
            <a:ext uri="{FF2B5EF4-FFF2-40B4-BE49-F238E27FC236}">
              <a16:creationId xmlns:a16="http://schemas.microsoft.com/office/drawing/2014/main" id="{7E2EA28B-B2B7-4030-8DC9-0C000D32FC5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13.xml><?xml version="1.0" encoding="utf-8"?>
<xdr:wsDr xmlns:xdr="http://schemas.openxmlformats.org/drawingml/2006/spreadsheetDrawing" xmlns:a="http://schemas.openxmlformats.org/drawingml/2006/main">
  <xdr:twoCellAnchor>
    <xdr:from>
      <xdr:col>0</xdr:col>
      <xdr:colOff>16118</xdr:colOff>
      <xdr:row>7</xdr:row>
      <xdr:rowOff>113197</xdr:rowOff>
    </xdr:from>
    <xdr:to>
      <xdr:col>11</xdr:col>
      <xdr:colOff>572964</xdr:colOff>
      <xdr:row>22</xdr:row>
      <xdr:rowOff>56926</xdr:rowOff>
    </xdr:to>
    <xdr:graphicFrame macro="">
      <xdr:nvGraphicFramePr>
        <xdr:cNvPr id="2" name="Chart 1">
          <a:extLst>
            <a:ext uri="{FF2B5EF4-FFF2-40B4-BE49-F238E27FC236}">
              <a16:creationId xmlns:a16="http://schemas.microsoft.com/office/drawing/2014/main" id="{80918196-F3C9-4BA6-B328-1D9115DD4D18}"/>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53486</xdr:colOff>
      <xdr:row>26</xdr:row>
      <xdr:rowOff>94517</xdr:rowOff>
    </xdr:from>
    <xdr:to>
      <xdr:col>12</xdr:col>
      <xdr:colOff>2198</xdr:colOff>
      <xdr:row>41</xdr:row>
      <xdr:rowOff>30920</xdr:rowOff>
    </xdr:to>
    <xdr:graphicFrame macro="">
      <xdr:nvGraphicFramePr>
        <xdr:cNvPr id="3" name="Chart 2">
          <a:extLst>
            <a:ext uri="{FF2B5EF4-FFF2-40B4-BE49-F238E27FC236}">
              <a16:creationId xmlns:a16="http://schemas.microsoft.com/office/drawing/2014/main" id="{5FFB88D9-C3CF-4F84-830D-B20EA984E3D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35658</xdr:colOff>
      <xdr:row>46</xdr:row>
      <xdr:rowOff>88656</xdr:rowOff>
    </xdr:from>
    <xdr:to>
      <xdr:col>11</xdr:col>
      <xdr:colOff>514350</xdr:colOff>
      <xdr:row>63</xdr:row>
      <xdr:rowOff>126023</xdr:rowOff>
    </xdr:to>
    <xdr:graphicFrame macro="">
      <xdr:nvGraphicFramePr>
        <xdr:cNvPr id="4" name="Chart 3">
          <a:extLst>
            <a:ext uri="{FF2B5EF4-FFF2-40B4-BE49-F238E27FC236}">
              <a16:creationId xmlns:a16="http://schemas.microsoft.com/office/drawing/2014/main" id="{63C4C5ED-5757-43F7-9D16-FC28E970E4B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14.xml><?xml version="1.0" encoding="utf-8"?>
<xdr:wsDr xmlns:xdr="http://schemas.openxmlformats.org/drawingml/2006/spreadsheetDrawing" xmlns:a="http://schemas.openxmlformats.org/drawingml/2006/main">
  <xdr:twoCellAnchor>
    <xdr:from>
      <xdr:col>0</xdr:col>
      <xdr:colOff>85725</xdr:colOff>
      <xdr:row>7</xdr:row>
      <xdr:rowOff>150814</xdr:rowOff>
    </xdr:from>
    <xdr:to>
      <xdr:col>10</xdr:col>
      <xdr:colOff>585787</xdr:colOff>
      <xdr:row>22</xdr:row>
      <xdr:rowOff>92711</xdr:rowOff>
    </xdr:to>
    <xdr:graphicFrame macro="">
      <xdr:nvGraphicFramePr>
        <xdr:cNvPr id="2" name="Chart 1">
          <a:extLst>
            <a:ext uri="{FF2B5EF4-FFF2-40B4-BE49-F238E27FC236}">
              <a16:creationId xmlns:a16="http://schemas.microsoft.com/office/drawing/2014/main" id="{D3A6E902-E25C-4162-AD8A-87F6637B9C4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49213</xdr:colOff>
      <xdr:row>29</xdr:row>
      <xdr:rowOff>28576</xdr:rowOff>
    </xdr:from>
    <xdr:to>
      <xdr:col>10</xdr:col>
      <xdr:colOff>549275</xdr:colOff>
      <xdr:row>43</xdr:row>
      <xdr:rowOff>160973</xdr:rowOff>
    </xdr:to>
    <xdr:graphicFrame macro="">
      <xdr:nvGraphicFramePr>
        <xdr:cNvPr id="3" name="Chart 2">
          <a:extLst>
            <a:ext uri="{FF2B5EF4-FFF2-40B4-BE49-F238E27FC236}">
              <a16:creationId xmlns:a16="http://schemas.microsoft.com/office/drawing/2014/main" id="{CE0AEEB4-4B0B-4BC5-AC33-E405C8E63DE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0</xdr:col>
      <xdr:colOff>40821</xdr:colOff>
      <xdr:row>51</xdr:row>
      <xdr:rowOff>3630</xdr:rowOff>
    </xdr:from>
    <xdr:to>
      <xdr:col>10</xdr:col>
      <xdr:colOff>542017</xdr:colOff>
      <xdr:row>65</xdr:row>
      <xdr:rowOff>136026</xdr:rowOff>
    </xdr:to>
    <xdr:graphicFrame macro="">
      <xdr:nvGraphicFramePr>
        <xdr:cNvPr id="4" name="Chart 3">
          <a:extLst>
            <a:ext uri="{FF2B5EF4-FFF2-40B4-BE49-F238E27FC236}">
              <a16:creationId xmlns:a16="http://schemas.microsoft.com/office/drawing/2014/main" id="{8E611F2F-4C57-49B6-819E-E0B27EE40D21}"/>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wsDr>
</file>

<file path=xl/drawings/drawing15.xml><?xml version="1.0" encoding="utf-8"?>
<xdr:wsDr xmlns:xdr="http://schemas.openxmlformats.org/drawingml/2006/spreadsheetDrawing" xmlns:a="http://schemas.openxmlformats.org/drawingml/2006/main">
  <xdr:twoCellAnchor>
    <xdr:from>
      <xdr:col>0</xdr:col>
      <xdr:colOff>39689</xdr:colOff>
      <xdr:row>4</xdr:row>
      <xdr:rowOff>71439</xdr:rowOff>
    </xdr:from>
    <xdr:to>
      <xdr:col>8</xdr:col>
      <xdr:colOff>545149</xdr:colOff>
      <xdr:row>23</xdr:row>
      <xdr:rowOff>181929</xdr:rowOff>
    </xdr:to>
    <xdr:graphicFrame macro="">
      <xdr:nvGraphicFramePr>
        <xdr:cNvPr id="2" name="Chart 1">
          <a:extLst>
            <a:ext uri="{FF2B5EF4-FFF2-40B4-BE49-F238E27FC236}">
              <a16:creationId xmlns:a16="http://schemas.microsoft.com/office/drawing/2014/main" id="{5856222C-7ED9-4752-877A-8AFA8FB7F3D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28573</xdr:colOff>
      <xdr:row>4</xdr:row>
      <xdr:rowOff>85723</xdr:rowOff>
    </xdr:from>
    <xdr:to>
      <xdr:col>18</xdr:col>
      <xdr:colOff>534033</xdr:colOff>
      <xdr:row>24</xdr:row>
      <xdr:rowOff>5713</xdr:rowOff>
    </xdr:to>
    <xdr:graphicFrame macro="">
      <xdr:nvGraphicFramePr>
        <xdr:cNvPr id="3" name="Chart 2">
          <a:extLst>
            <a:ext uri="{FF2B5EF4-FFF2-40B4-BE49-F238E27FC236}">
              <a16:creationId xmlns:a16="http://schemas.microsoft.com/office/drawing/2014/main" id="{CB52AC6C-6493-4898-B131-3A8E40D312BB}"/>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30</xdr:col>
      <xdr:colOff>47626</xdr:colOff>
      <xdr:row>4</xdr:row>
      <xdr:rowOff>23808</xdr:rowOff>
    </xdr:from>
    <xdr:to>
      <xdr:col>38</xdr:col>
      <xdr:colOff>553086</xdr:colOff>
      <xdr:row>23</xdr:row>
      <xdr:rowOff>134298</xdr:rowOff>
    </xdr:to>
    <xdr:graphicFrame macro="">
      <xdr:nvGraphicFramePr>
        <xdr:cNvPr id="4" name="Chart 3">
          <a:extLst>
            <a:ext uri="{FF2B5EF4-FFF2-40B4-BE49-F238E27FC236}">
              <a16:creationId xmlns:a16="http://schemas.microsoft.com/office/drawing/2014/main" id="{54679FB3-0000-409F-BF6D-D9CE13571D1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20</xdr:col>
      <xdr:colOff>12700</xdr:colOff>
      <xdr:row>4</xdr:row>
      <xdr:rowOff>53974</xdr:rowOff>
    </xdr:from>
    <xdr:to>
      <xdr:col>28</xdr:col>
      <xdr:colOff>518160</xdr:colOff>
      <xdr:row>23</xdr:row>
      <xdr:rowOff>164464</xdr:rowOff>
    </xdr:to>
    <xdr:graphicFrame macro="">
      <xdr:nvGraphicFramePr>
        <xdr:cNvPr id="5" name="Chart 4">
          <a:extLst>
            <a:ext uri="{FF2B5EF4-FFF2-40B4-BE49-F238E27FC236}">
              <a16:creationId xmlns:a16="http://schemas.microsoft.com/office/drawing/2014/main" id="{3EFE9103-B412-4491-B3FF-3FD8ACCAB9EA}"/>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16.xml><?xml version="1.0" encoding="utf-8"?>
<xdr:wsDr xmlns:xdr="http://schemas.openxmlformats.org/drawingml/2006/spreadsheetDrawing" xmlns:a="http://schemas.openxmlformats.org/drawingml/2006/main">
  <xdr:twoCellAnchor>
    <xdr:from>
      <xdr:col>0</xdr:col>
      <xdr:colOff>87314</xdr:colOff>
      <xdr:row>4</xdr:row>
      <xdr:rowOff>77784</xdr:rowOff>
    </xdr:from>
    <xdr:to>
      <xdr:col>9</xdr:col>
      <xdr:colOff>564174</xdr:colOff>
      <xdr:row>23</xdr:row>
      <xdr:rowOff>126999</xdr:rowOff>
    </xdr:to>
    <xdr:graphicFrame macro="">
      <xdr:nvGraphicFramePr>
        <xdr:cNvPr id="2" name="Chart 1">
          <a:extLst>
            <a:ext uri="{FF2B5EF4-FFF2-40B4-BE49-F238E27FC236}">
              <a16:creationId xmlns:a16="http://schemas.microsoft.com/office/drawing/2014/main" id="{753F9B63-A264-4F31-B9B1-E98AEB37E7D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89EFA4-349D-4F62-9C10-0FE563C73004}">
  <sheetPr>
    <tabColor theme="9" tint="0.59999389629810485"/>
  </sheetPr>
  <dimension ref="A1:K66"/>
  <sheetViews>
    <sheetView zoomScaleNormal="100" workbookViewId="0">
      <selection activeCell="A3" sqref="A3"/>
    </sheetView>
  </sheetViews>
  <sheetFormatPr defaultRowHeight="14.5" x14ac:dyDescent="0.35"/>
  <cols>
    <col min="2" max="2" width="11.54296875" customWidth="1"/>
    <col min="3" max="4" width="10" bestFit="1" customWidth="1"/>
  </cols>
  <sheetData>
    <row r="1" spans="1:11" ht="18.5" x14ac:dyDescent="0.35">
      <c r="A1" s="77" t="s">
        <v>61</v>
      </c>
      <c r="B1" s="77"/>
      <c r="C1" s="77"/>
      <c r="D1" s="77"/>
      <c r="E1" s="77"/>
      <c r="F1" s="77"/>
      <c r="G1" s="77"/>
      <c r="H1" s="77"/>
      <c r="I1" s="77"/>
      <c r="J1" s="77"/>
      <c r="K1" s="77"/>
    </row>
    <row r="2" spans="1:11" ht="7.5" customHeight="1" x14ac:dyDescent="0.35">
      <c r="A2" s="65"/>
      <c r="B2" s="65"/>
      <c r="C2" s="65"/>
      <c r="D2" s="65"/>
      <c r="E2" s="65"/>
      <c r="F2" s="65"/>
      <c r="G2" s="65"/>
      <c r="H2" s="65"/>
      <c r="I2" s="65"/>
      <c r="J2" s="65"/>
      <c r="K2" s="65"/>
    </row>
    <row r="3" spans="1:11" x14ac:dyDescent="0.35">
      <c r="A3" t="s">
        <v>0</v>
      </c>
      <c r="B3" s="58" t="s">
        <v>12</v>
      </c>
      <c r="C3" s="58" t="s">
        <v>1</v>
      </c>
      <c r="D3" s="58" t="s">
        <v>2</v>
      </c>
      <c r="F3" t="s">
        <v>3</v>
      </c>
      <c r="G3" s="39">
        <f>-1%</f>
        <v>-0.01</v>
      </c>
      <c r="H3" t="s">
        <v>4</v>
      </c>
      <c r="I3" s="39">
        <v>0</v>
      </c>
      <c r="J3" t="s">
        <v>5</v>
      </c>
      <c r="K3" s="39">
        <v>0.01</v>
      </c>
    </row>
    <row r="4" spans="1:11" x14ac:dyDescent="0.35">
      <c r="A4" s="1" t="s">
        <v>6</v>
      </c>
      <c r="B4" s="45">
        <v>1909</v>
      </c>
      <c r="C4">
        <v>779</v>
      </c>
      <c r="D4" s="2">
        <f>C4/B4</f>
        <v>0.40806705081194344</v>
      </c>
    </row>
    <row r="5" spans="1:11" ht="15" customHeight="1" x14ac:dyDescent="0.35">
      <c r="A5" s="1" t="s">
        <v>7</v>
      </c>
      <c r="B5" s="45">
        <v>1893</v>
      </c>
      <c r="C5">
        <v>778</v>
      </c>
      <c r="D5" s="2">
        <f t="shared" ref="D5:D8" si="0">C5/B5</f>
        <v>0.41098784997358689</v>
      </c>
      <c r="F5" s="76" t="s">
        <v>8</v>
      </c>
      <c r="G5" s="76"/>
      <c r="H5" s="76"/>
      <c r="I5" s="76"/>
      <c r="J5" s="64"/>
      <c r="K5" s="64"/>
    </row>
    <row r="6" spans="1:11" ht="15" customHeight="1" x14ac:dyDescent="0.35">
      <c r="A6" s="1" t="s">
        <v>9</v>
      </c>
      <c r="B6" s="45">
        <v>1643</v>
      </c>
      <c r="C6">
        <v>616</v>
      </c>
      <c r="D6" s="2">
        <f t="shared" si="0"/>
        <v>0.37492391965916005</v>
      </c>
      <c r="F6" s="76"/>
      <c r="G6" s="76"/>
      <c r="H6" s="76"/>
      <c r="I6" s="76"/>
      <c r="J6" s="64"/>
      <c r="K6" s="64"/>
    </row>
    <row r="7" spans="1:11" ht="15" customHeight="1" x14ac:dyDescent="0.35">
      <c r="A7" s="1" t="s">
        <v>10</v>
      </c>
      <c r="B7" s="45">
        <v>1598</v>
      </c>
      <c r="C7">
        <v>640</v>
      </c>
      <c r="D7" s="2">
        <f t="shared" si="0"/>
        <v>0.40050062578222778</v>
      </c>
      <c r="F7" s="76"/>
      <c r="G7" s="76"/>
      <c r="H7" s="76"/>
      <c r="I7" s="76"/>
    </row>
    <row r="8" spans="1:11" x14ac:dyDescent="0.35">
      <c r="A8" s="1" t="s">
        <v>11</v>
      </c>
      <c r="B8" s="45">
        <v>1692</v>
      </c>
      <c r="C8">
        <v>641</v>
      </c>
      <c r="D8" s="2">
        <f t="shared" si="0"/>
        <v>0.37884160756501184</v>
      </c>
      <c r="F8" s="74" t="s">
        <v>105</v>
      </c>
    </row>
    <row r="9" spans="1:11" x14ac:dyDescent="0.35">
      <c r="A9" s="1"/>
      <c r="B9" s="45"/>
      <c r="D9" s="2"/>
    </row>
    <row r="11" spans="1:11" x14ac:dyDescent="0.35">
      <c r="C11" s="79" t="s">
        <v>12</v>
      </c>
      <c r="D11" s="79"/>
      <c r="E11" s="79"/>
    </row>
    <row r="12" spans="1:11" s="3" customFormat="1" ht="29" x14ac:dyDescent="0.35">
      <c r="B12" s="3" t="s">
        <v>0</v>
      </c>
      <c r="C12" s="3" t="str">
        <f>"Change by "&amp;TEXT($G$3,"0.0%")</f>
        <v>Change by -1.0%</v>
      </c>
      <c r="D12" s="3" t="str">
        <f>"Change by "&amp;TEXT($I$3,"0.0%")</f>
        <v>Change by 0.0%</v>
      </c>
      <c r="E12" s="3" t="str">
        <f>"Change by  "&amp;TEXT($K$3,"0.0%")</f>
        <v>Change by  1.0%</v>
      </c>
    </row>
    <row r="13" spans="1:11" x14ac:dyDescent="0.35">
      <c r="B13" s="1" t="s">
        <v>6</v>
      </c>
      <c r="C13" s="45">
        <v>1909</v>
      </c>
      <c r="D13" s="45">
        <f>C13</f>
        <v>1909</v>
      </c>
      <c r="E13" s="45">
        <f>C13</f>
        <v>1909</v>
      </c>
    </row>
    <row r="14" spans="1:11" x14ac:dyDescent="0.35">
      <c r="B14" s="1" t="s">
        <v>7</v>
      </c>
      <c r="C14" s="45">
        <v>1893</v>
      </c>
      <c r="D14" s="45">
        <f t="shared" ref="D14:D17" si="1">C14</f>
        <v>1893</v>
      </c>
      <c r="E14" s="45">
        <f t="shared" ref="E14:E17" si="2">C14</f>
        <v>1893</v>
      </c>
    </row>
    <row r="15" spans="1:11" x14ac:dyDescent="0.35">
      <c r="B15" s="1" t="s">
        <v>9</v>
      </c>
      <c r="C15" s="45">
        <v>1643</v>
      </c>
      <c r="D15" s="45">
        <f t="shared" si="1"/>
        <v>1643</v>
      </c>
      <c r="E15" s="45">
        <f t="shared" si="2"/>
        <v>1643</v>
      </c>
    </row>
    <row r="16" spans="1:11" x14ac:dyDescent="0.35">
      <c r="B16" s="1" t="s">
        <v>10</v>
      </c>
      <c r="C16" s="45">
        <v>1598</v>
      </c>
      <c r="D16" s="45">
        <f t="shared" si="1"/>
        <v>1598</v>
      </c>
      <c r="E16" s="45">
        <f t="shared" si="2"/>
        <v>1598</v>
      </c>
    </row>
    <row r="17" spans="1:11" x14ac:dyDescent="0.35">
      <c r="B17" s="1" t="s">
        <v>11</v>
      </c>
      <c r="C17" s="45">
        <v>1692</v>
      </c>
      <c r="D17" s="45">
        <f t="shared" si="1"/>
        <v>1692</v>
      </c>
      <c r="E17" s="45">
        <f t="shared" si="2"/>
        <v>1692</v>
      </c>
    </row>
    <row r="18" spans="1:11" x14ac:dyDescent="0.35">
      <c r="B18" s="4" t="s">
        <v>13</v>
      </c>
      <c r="C18" s="44">
        <f>C17+(C17*$G$3)</f>
        <v>1675.08</v>
      </c>
      <c r="D18" s="44">
        <f>D17+(D17*$I$3)</f>
        <v>1692</v>
      </c>
      <c r="E18" s="44">
        <f>E17+(E17*$K$3)</f>
        <v>1708.92</v>
      </c>
    </row>
    <row r="19" spans="1:11" x14ac:dyDescent="0.35">
      <c r="B19" s="4" t="s">
        <v>14</v>
      </c>
      <c r="C19" s="44">
        <f>C18+(C18*$G$3)</f>
        <v>1658.3291999999999</v>
      </c>
      <c r="D19" s="44">
        <f>D18+(D18*$I$3)</f>
        <v>1692</v>
      </c>
      <c r="E19" s="44">
        <f>E18+(E18*$K$3)</f>
        <v>1726.0092</v>
      </c>
    </row>
    <row r="20" spans="1:11" x14ac:dyDescent="0.35">
      <c r="B20" s="4" t="s">
        <v>15</v>
      </c>
      <c r="C20" s="44">
        <f>C19+(C19*$G$3)</f>
        <v>1641.7459079999999</v>
      </c>
      <c r="D20" s="44">
        <f>D19+(D19*$I$3)</f>
        <v>1692</v>
      </c>
      <c r="E20" s="44">
        <f>E19+(E19*$K$3)</f>
        <v>1743.269292</v>
      </c>
    </row>
    <row r="22" spans="1:11" ht="15.75" customHeight="1" x14ac:dyDescent="0.35">
      <c r="A22" s="6"/>
      <c r="B22" s="6"/>
      <c r="C22" s="6"/>
      <c r="D22" s="6"/>
    </row>
    <row r="23" spans="1:11" ht="15" customHeight="1" x14ac:dyDescent="0.35">
      <c r="A23" s="6"/>
      <c r="B23" s="6"/>
      <c r="C23" s="6"/>
      <c r="D23" s="6"/>
    </row>
    <row r="25" spans="1:11" ht="6" customHeight="1" x14ac:dyDescent="0.35"/>
    <row r="26" spans="1:11" ht="54" customHeight="1" x14ac:dyDescent="0.35">
      <c r="A26" s="78" t="s">
        <v>16</v>
      </c>
      <c r="B26" s="78"/>
      <c r="C26" s="78"/>
      <c r="D26" s="78"/>
      <c r="E26" s="78"/>
      <c r="F26" s="78"/>
      <c r="G26" s="78"/>
      <c r="H26" s="78"/>
      <c r="I26" s="78"/>
      <c r="J26" s="78"/>
      <c r="K26" s="78"/>
    </row>
    <row r="29" spans="1:11" x14ac:dyDescent="0.35">
      <c r="C29" s="79" t="s">
        <v>60</v>
      </c>
      <c r="D29" s="79"/>
      <c r="E29" s="79"/>
    </row>
    <row r="30" spans="1:11" ht="29" x14ac:dyDescent="0.35">
      <c r="B30" s="3" t="s">
        <v>0</v>
      </c>
      <c r="C30" s="3" t="str">
        <f>"Change by "&amp;TEXT($G$3,"0.0%")</f>
        <v>Change by -1.0%</v>
      </c>
      <c r="D30" s="3" t="str">
        <f>"Change by "&amp;TEXT($I$3,"0.0%")</f>
        <v>Change by 0.0%</v>
      </c>
      <c r="E30" s="3" t="str">
        <f>"Change by  "&amp;TEXT($K$3,"0.0%")</f>
        <v>Change by  1.0%</v>
      </c>
    </row>
    <row r="31" spans="1:11" x14ac:dyDescent="0.35">
      <c r="B31" s="1" t="s">
        <v>6</v>
      </c>
      <c r="C31" s="45">
        <v>779</v>
      </c>
      <c r="D31" s="45">
        <f>C31</f>
        <v>779</v>
      </c>
      <c r="E31" s="45">
        <f>C31</f>
        <v>779</v>
      </c>
    </row>
    <row r="32" spans="1:11" x14ac:dyDescent="0.35">
      <c r="B32" s="1" t="s">
        <v>7</v>
      </c>
      <c r="C32" s="45">
        <v>778</v>
      </c>
      <c r="D32" s="45">
        <f t="shared" ref="D32:D35" si="3">C32</f>
        <v>778</v>
      </c>
      <c r="E32" s="45">
        <f t="shared" ref="E32:E35" si="4">C32</f>
        <v>778</v>
      </c>
    </row>
    <row r="33" spans="1:11" x14ac:dyDescent="0.35">
      <c r="B33" s="1" t="s">
        <v>9</v>
      </c>
      <c r="C33" s="45">
        <v>616</v>
      </c>
      <c r="D33" s="45">
        <f t="shared" si="3"/>
        <v>616</v>
      </c>
      <c r="E33" s="45">
        <f t="shared" si="4"/>
        <v>616</v>
      </c>
    </row>
    <row r="34" spans="1:11" x14ac:dyDescent="0.35">
      <c r="B34" s="1" t="s">
        <v>10</v>
      </c>
      <c r="C34" s="45">
        <v>640</v>
      </c>
      <c r="D34" s="45">
        <f t="shared" si="3"/>
        <v>640</v>
      </c>
      <c r="E34" s="45">
        <f t="shared" si="4"/>
        <v>640</v>
      </c>
    </row>
    <row r="35" spans="1:11" x14ac:dyDescent="0.35">
      <c r="B35" s="1" t="s">
        <v>11</v>
      </c>
      <c r="C35" s="45">
        <v>641</v>
      </c>
      <c r="D35" s="45">
        <f t="shared" si="3"/>
        <v>641</v>
      </c>
      <c r="E35" s="45">
        <f t="shared" si="4"/>
        <v>641</v>
      </c>
    </row>
    <row r="36" spans="1:11" x14ac:dyDescent="0.35">
      <c r="B36" s="4" t="s">
        <v>13</v>
      </c>
      <c r="C36" s="44">
        <f>C35+(C35*$G$3)</f>
        <v>634.59</v>
      </c>
      <c r="D36" s="44">
        <f>D35+(D35*$I$3)</f>
        <v>641</v>
      </c>
      <c r="E36" s="44">
        <f>E35+(E35*$K$3)</f>
        <v>647.41</v>
      </c>
    </row>
    <row r="37" spans="1:11" x14ac:dyDescent="0.35">
      <c r="B37" s="4" t="s">
        <v>14</v>
      </c>
      <c r="C37" s="44">
        <f>C36+(C36*$G$3)</f>
        <v>628.2441</v>
      </c>
      <c r="D37" s="44">
        <f>D36+(D36*$I$3)</f>
        <v>641</v>
      </c>
      <c r="E37" s="44">
        <f>E36+(E36*$K$3)</f>
        <v>653.88409999999999</v>
      </c>
    </row>
    <row r="38" spans="1:11" x14ac:dyDescent="0.35">
      <c r="B38" s="4" t="s">
        <v>15</v>
      </c>
      <c r="C38" s="44">
        <f>C37+(C37*$G$3)</f>
        <v>621.96165900000005</v>
      </c>
      <c r="D38" s="44">
        <f>D37+(D37*$I$3)</f>
        <v>641</v>
      </c>
      <c r="E38" s="44">
        <f>E37+(E37*$K$3)</f>
        <v>660.42294100000004</v>
      </c>
    </row>
    <row r="39" spans="1:11" x14ac:dyDescent="0.35">
      <c r="A39" s="1"/>
      <c r="B39" s="5"/>
      <c r="C39" s="5"/>
      <c r="D39" s="5"/>
    </row>
    <row r="40" spans="1:11" x14ac:dyDescent="0.35">
      <c r="A40" s="1"/>
      <c r="B40" s="5"/>
      <c r="C40" s="5"/>
      <c r="D40" s="5"/>
    </row>
    <row r="44" spans="1:11" ht="38.25" customHeight="1" x14ac:dyDescent="0.35">
      <c r="A44" s="78" t="s">
        <v>16</v>
      </c>
      <c r="B44" s="78"/>
      <c r="C44" s="78"/>
      <c r="D44" s="78"/>
      <c r="E44" s="78"/>
      <c r="F44" s="78"/>
      <c r="G44" s="78"/>
      <c r="H44" s="78"/>
      <c r="I44" s="78"/>
      <c r="J44" s="78"/>
      <c r="K44" s="78"/>
    </row>
    <row r="45" spans="1:11" ht="45" customHeight="1" x14ac:dyDescent="0.35">
      <c r="A45" s="78" t="s">
        <v>44</v>
      </c>
      <c r="B45" s="78"/>
      <c r="C45" s="78"/>
      <c r="D45" s="78"/>
      <c r="E45" s="78"/>
      <c r="F45" s="78"/>
      <c r="G45" s="78"/>
      <c r="H45" s="78"/>
      <c r="I45" s="78"/>
      <c r="J45" s="78"/>
      <c r="K45" s="78"/>
    </row>
    <row r="49" spans="1:10" x14ac:dyDescent="0.35">
      <c r="B49" s="79" t="s">
        <v>17</v>
      </c>
      <c r="C49" s="79"/>
      <c r="D49" s="79"/>
    </row>
    <row r="50" spans="1:10" ht="29" x14ac:dyDescent="0.35">
      <c r="A50" s="3" t="s">
        <v>0</v>
      </c>
      <c r="B50" s="3" t="str">
        <f>"Change by "&amp;TEXT($G$3,"0.0%")</f>
        <v>Change by -1.0%</v>
      </c>
      <c r="C50" s="3" t="str">
        <f>"Change by "&amp;TEXT($I$3,"0.0%")</f>
        <v>Change by 0.0%</v>
      </c>
      <c r="D50" s="3" t="str">
        <f>"Change by  "&amp;TEXT($K$3,"0.0%")</f>
        <v>Change by  1.0%</v>
      </c>
    </row>
    <row r="51" spans="1:10" x14ac:dyDescent="0.35">
      <c r="A51" s="1" t="s">
        <v>6</v>
      </c>
      <c r="B51" s="45">
        <v>779</v>
      </c>
      <c r="C51" s="45">
        <f>B51</f>
        <v>779</v>
      </c>
      <c r="D51" s="45">
        <f>B51</f>
        <v>779</v>
      </c>
    </row>
    <row r="52" spans="1:10" x14ac:dyDescent="0.35">
      <c r="A52" s="1" t="s">
        <v>7</v>
      </c>
      <c r="B52" s="45">
        <v>778</v>
      </c>
      <c r="C52" s="45">
        <f t="shared" ref="C52:C55" si="5">B52</f>
        <v>778</v>
      </c>
      <c r="D52" s="45">
        <f t="shared" ref="D52:D55" si="6">B52</f>
        <v>778</v>
      </c>
    </row>
    <row r="53" spans="1:10" x14ac:dyDescent="0.35">
      <c r="A53" s="1" t="s">
        <v>9</v>
      </c>
      <c r="B53" s="45">
        <v>616</v>
      </c>
      <c r="C53" s="45">
        <f t="shared" si="5"/>
        <v>616</v>
      </c>
      <c r="D53" s="45">
        <f t="shared" si="6"/>
        <v>616</v>
      </c>
    </row>
    <row r="54" spans="1:10" x14ac:dyDescent="0.35">
      <c r="A54" s="1" t="s">
        <v>10</v>
      </c>
      <c r="B54" s="45">
        <v>640</v>
      </c>
      <c r="C54" s="45">
        <f t="shared" si="5"/>
        <v>640</v>
      </c>
      <c r="D54" s="45">
        <f t="shared" si="6"/>
        <v>640</v>
      </c>
    </row>
    <row r="55" spans="1:10" x14ac:dyDescent="0.35">
      <c r="A55" s="1" t="s">
        <v>11</v>
      </c>
      <c r="B55" s="45">
        <v>641</v>
      </c>
      <c r="C55" s="45">
        <f t="shared" si="5"/>
        <v>641</v>
      </c>
      <c r="D55" s="45">
        <f t="shared" si="6"/>
        <v>641</v>
      </c>
    </row>
    <row r="56" spans="1:10" x14ac:dyDescent="0.35">
      <c r="A56" s="4" t="s">
        <v>13</v>
      </c>
      <c r="B56" s="44">
        <f>$B$8*($D$8+$G$3)</f>
        <v>624.08000000000004</v>
      </c>
      <c r="C56" s="44">
        <f>$B$8*($D$8+$I$3)</f>
        <v>641</v>
      </c>
      <c r="D56" s="44">
        <f>$B$8*($D$8+$K$3)</f>
        <v>657.92000000000007</v>
      </c>
    </row>
    <row r="57" spans="1:10" x14ac:dyDescent="0.35">
      <c r="A57" s="4" t="s">
        <v>14</v>
      </c>
      <c r="B57" s="44">
        <f>$B$8*($D$8+$G$3+$G$3)</f>
        <v>607.16</v>
      </c>
      <c r="C57" s="44">
        <f>$B$8*($D$8+$I$3+$I$3)</f>
        <v>641</v>
      </c>
      <c r="D57" s="44">
        <f>$B$8*($D$8+$K$3+$K$3)</f>
        <v>674.84</v>
      </c>
    </row>
    <row r="58" spans="1:10" x14ac:dyDescent="0.35">
      <c r="A58" s="4" t="s">
        <v>15</v>
      </c>
      <c r="B58" s="44">
        <f>$B$8*($D$8+$G$3+$G$3+$G$3)</f>
        <v>590.24</v>
      </c>
      <c r="C58" s="44">
        <f>$B$8*($D$8+$I$3+$I$3+$I$3)</f>
        <v>641</v>
      </c>
      <c r="D58" s="44">
        <f>$B$8*($D$8+$K$3+$K$3+$K$3)</f>
        <v>691.7600000000001</v>
      </c>
    </row>
    <row r="64" spans="1:10" ht="41.25" customHeight="1" x14ac:dyDescent="0.35">
      <c r="A64" s="78" t="s">
        <v>16</v>
      </c>
      <c r="B64" s="78"/>
      <c r="C64" s="78"/>
      <c r="D64" s="78"/>
      <c r="E64" s="78"/>
      <c r="F64" s="78"/>
      <c r="G64" s="78"/>
      <c r="H64" s="78"/>
      <c r="I64" s="78"/>
      <c r="J64" s="78"/>
    </row>
    <row r="65" spans="1:10" ht="50.25" customHeight="1" x14ac:dyDescent="0.35">
      <c r="A65" s="78" t="s">
        <v>18</v>
      </c>
      <c r="B65" s="78"/>
      <c r="C65" s="78"/>
      <c r="D65" s="78"/>
      <c r="E65" s="78"/>
      <c r="F65" s="78"/>
      <c r="G65" s="78"/>
      <c r="H65" s="78"/>
      <c r="I65" s="78"/>
      <c r="J65" s="78"/>
    </row>
    <row r="66" spans="1:10" ht="15" customHeight="1" x14ac:dyDescent="0.35">
      <c r="A66" s="75" t="s">
        <v>68</v>
      </c>
      <c r="B66" s="75"/>
      <c r="C66" s="75"/>
      <c r="D66" s="75"/>
      <c r="E66" s="75"/>
      <c r="F66" s="75"/>
      <c r="G66" s="75"/>
      <c r="H66" s="75"/>
      <c r="I66" s="75"/>
      <c r="J66" s="75"/>
    </row>
  </sheetData>
  <mergeCells count="11">
    <mergeCell ref="A66:J66"/>
    <mergeCell ref="F5:I7"/>
    <mergeCell ref="A1:K1"/>
    <mergeCell ref="A26:K26"/>
    <mergeCell ref="A44:K44"/>
    <mergeCell ref="B49:D49"/>
    <mergeCell ref="A64:J64"/>
    <mergeCell ref="A65:J65"/>
    <mergeCell ref="C11:E11"/>
    <mergeCell ref="C29:E29"/>
    <mergeCell ref="A45:K45"/>
  </mergeCells>
  <pageMargins left="0.65" right="0.5" top="0.65" bottom="0.5" header="0.3" footer="0.3"/>
  <pageSetup orientation="landscape" r:id="rId1"/>
  <rowBreaks count="2" manualBreakCount="2">
    <brk id="26" max="16383" man="1"/>
    <brk id="45" max="16383"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1925AF-A181-48BE-B43E-3D81C23AD520}">
  <sheetPr>
    <tabColor theme="9" tint="0.59999389629810485"/>
  </sheetPr>
  <dimension ref="A1:J27"/>
  <sheetViews>
    <sheetView tabSelected="1" zoomScaleNormal="100" workbookViewId="0">
      <selection sqref="A1:J1"/>
    </sheetView>
  </sheetViews>
  <sheetFormatPr defaultColWidth="9.1796875" defaultRowHeight="14.5" x14ac:dyDescent="0.35"/>
  <cols>
    <col min="1" max="1" width="13.453125" style="8" customWidth="1"/>
    <col min="2" max="3" width="12" style="8" bestFit="1" customWidth="1"/>
    <col min="4" max="4" width="12.26953125" style="8" customWidth="1"/>
    <col min="5" max="5" width="9.1796875" style="8"/>
    <col min="6" max="10" width="9.1796875" style="7"/>
    <col min="11" max="11" width="3.453125" style="7" customWidth="1"/>
    <col min="12" max="16384" width="9.1796875" style="7"/>
  </cols>
  <sheetData>
    <row r="1" spans="1:10" ht="18.5" x14ac:dyDescent="0.35">
      <c r="A1" s="77" t="s">
        <v>62</v>
      </c>
      <c r="B1" s="77"/>
      <c r="C1" s="77"/>
      <c r="D1" s="77"/>
      <c r="E1" s="77"/>
      <c r="F1" s="77"/>
      <c r="G1" s="77"/>
      <c r="H1" s="77"/>
      <c r="I1" s="77"/>
      <c r="J1" s="77"/>
    </row>
    <row r="2" spans="1:10" ht="15.5" x14ac:dyDescent="0.35">
      <c r="A2" s="19"/>
      <c r="B2" s="19"/>
      <c r="C2" s="19"/>
      <c r="D2" s="19"/>
      <c r="I2" s="7" t="s">
        <v>3</v>
      </c>
      <c r="J2" s="40">
        <f>-1%</f>
        <v>-0.01</v>
      </c>
    </row>
    <row r="3" spans="1:10" ht="15.75" customHeight="1" x14ac:dyDescent="0.35">
      <c r="A3" s="80" t="s">
        <v>8</v>
      </c>
      <c r="B3" s="80"/>
      <c r="C3" s="80"/>
      <c r="D3" s="80"/>
      <c r="E3" s="80"/>
      <c r="F3" s="80"/>
      <c r="G3" s="80"/>
      <c r="I3" s="7" t="s">
        <v>4</v>
      </c>
      <c r="J3" s="40">
        <v>0</v>
      </c>
    </row>
    <row r="4" spans="1:10" ht="15.75" customHeight="1" x14ac:dyDescent="0.35">
      <c r="A4" s="80"/>
      <c r="B4" s="80"/>
      <c r="C4" s="80"/>
      <c r="D4" s="80"/>
      <c r="E4" s="80"/>
      <c r="F4" s="80"/>
      <c r="G4" s="80"/>
      <c r="I4" s="7" t="s">
        <v>5</v>
      </c>
      <c r="J4" s="40">
        <v>0.01</v>
      </c>
    </row>
    <row r="5" spans="1:10" ht="15.5" x14ac:dyDescent="0.35">
      <c r="A5" s="22"/>
      <c r="B5" s="21"/>
      <c r="C5" s="21"/>
      <c r="D5" s="21"/>
    </row>
    <row r="6" spans="1:10" ht="15.5" x14ac:dyDescent="0.35">
      <c r="A6" s="22"/>
      <c r="B6" s="21"/>
      <c r="C6" s="21"/>
      <c r="D6" s="21"/>
    </row>
    <row r="7" spans="1:10" ht="15.5" x14ac:dyDescent="0.35">
      <c r="A7" s="22"/>
      <c r="B7" s="21"/>
      <c r="C7" s="21"/>
      <c r="D7" s="21"/>
    </row>
    <row r="8" spans="1:10" ht="15.5" x14ac:dyDescent="0.35">
      <c r="A8" s="20"/>
      <c r="B8" s="19"/>
      <c r="C8" s="19"/>
      <c r="D8" s="19"/>
    </row>
    <row r="9" spans="1:10" ht="15.5" x14ac:dyDescent="0.35">
      <c r="A9" s="18"/>
      <c r="B9" s="17"/>
      <c r="C9" s="17"/>
      <c r="D9" s="17"/>
    </row>
    <row r="10" spans="1:10" ht="15.5" x14ac:dyDescent="0.35">
      <c r="A10" s="18"/>
      <c r="B10" s="17"/>
      <c r="C10" s="17"/>
      <c r="D10" s="17"/>
    </row>
    <row r="11" spans="1:10" ht="15.5" x14ac:dyDescent="0.35">
      <c r="B11" s="12"/>
      <c r="C11" s="81" t="s">
        <v>19</v>
      </c>
      <c r="D11" s="81"/>
      <c r="E11" s="81"/>
    </row>
    <row r="12" spans="1:10" s="15" customFormat="1" ht="31" x14ac:dyDescent="0.35">
      <c r="B12" s="11" t="s">
        <v>0</v>
      </c>
      <c r="C12" s="11" t="str">
        <f>"Change by "&amp;TEXT($J$2,"0.0%")</f>
        <v>Change by -1.0%</v>
      </c>
      <c r="D12" s="11" t="str">
        <f>"Change by "&amp;TEXT($J$3,"0.0%")</f>
        <v>Change by 0.0%</v>
      </c>
      <c r="E12" s="11" t="str">
        <f>"Change by  "&amp;TEXT($J$4,"0.0%")</f>
        <v>Change by  1.0%</v>
      </c>
    </row>
    <row r="13" spans="1:10" ht="15.5" x14ac:dyDescent="0.35">
      <c r="B13" s="10" t="s">
        <v>6</v>
      </c>
      <c r="C13" s="42">
        <v>52072.5</v>
      </c>
      <c r="D13" s="42">
        <f>C13</f>
        <v>52072.5</v>
      </c>
      <c r="E13" s="42">
        <f>C13</f>
        <v>52072.5</v>
      </c>
    </row>
    <row r="14" spans="1:10" ht="15.5" x14ac:dyDescent="0.35">
      <c r="B14" s="10" t="s">
        <v>7</v>
      </c>
      <c r="C14" s="42">
        <v>51196</v>
      </c>
      <c r="D14" s="42">
        <f>C14</f>
        <v>51196</v>
      </c>
      <c r="E14" s="42">
        <f>C14</f>
        <v>51196</v>
      </c>
    </row>
    <row r="15" spans="1:10" ht="15.5" x14ac:dyDescent="0.35">
      <c r="B15" s="10" t="s">
        <v>9</v>
      </c>
      <c r="C15" s="42">
        <v>46072</v>
      </c>
      <c r="D15" s="42">
        <f>C15</f>
        <v>46072</v>
      </c>
      <c r="E15" s="42">
        <f>C15</f>
        <v>46072</v>
      </c>
    </row>
    <row r="16" spans="1:10" ht="15.5" x14ac:dyDescent="0.35">
      <c r="B16" s="10" t="s">
        <v>10</v>
      </c>
      <c r="C16" s="42">
        <v>43187</v>
      </c>
      <c r="D16" s="42">
        <f>C16</f>
        <v>43187</v>
      </c>
      <c r="E16" s="42">
        <f>C16</f>
        <v>43187</v>
      </c>
    </row>
    <row r="17" spans="1:10" ht="15.5" x14ac:dyDescent="0.35">
      <c r="B17" s="10" t="s">
        <v>11</v>
      </c>
      <c r="C17" s="42">
        <v>42602.5</v>
      </c>
      <c r="D17" s="42">
        <f>C17</f>
        <v>42602.5</v>
      </c>
      <c r="E17" s="42">
        <f>C17</f>
        <v>42602.5</v>
      </c>
    </row>
    <row r="18" spans="1:10" x14ac:dyDescent="0.35">
      <c r="B18" s="9" t="s">
        <v>13</v>
      </c>
      <c r="C18" s="44">
        <f>C17+(C17*$J$2)</f>
        <v>42176.474999999999</v>
      </c>
      <c r="D18" s="44">
        <f>D17+(D17*$J$3)</f>
        <v>42602.5</v>
      </c>
      <c r="E18" s="44">
        <f>E17+(E17*$J$4)</f>
        <v>43028.525000000001</v>
      </c>
    </row>
    <row r="19" spans="1:10" x14ac:dyDescent="0.35">
      <c r="B19" s="9" t="s">
        <v>14</v>
      </c>
      <c r="C19" s="44">
        <f>C18+(C18*$J$2)</f>
        <v>41754.710249999996</v>
      </c>
      <c r="D19" s="44">
        <f>D18+(D18*$J$3)</f>
        <v>42602.5</v>
      </c>
      <c r="E19" s="44">
        <f>E18+(E18*$J$4)</f>
        <v>43458.810250000002</v>
      </c>
    </row>
    <row r="20" spans="1:10" x14ac:dyDescent="0.35">
      <c r="B20" s="9" t="s">
        <v>15</v>
      </c>
      <c r="C20" s="44">
        <f>C19+(C19*$J$2)</f>
        <v>41337.163147499996</v>
      </c>
      <c r="D20" s="44">
        <f>D19+(D19*$J$3)</f>
        <v>42602.5</v>
      </c>
      <c r="E20" s="44">
        <f>E19+(E19*$J$4)</f>
        <v>43893.3983525</v>
      </c>
    </row>
    <row r="22" spans="1:10" ht="15.75" customHeight="1" x14ac:dyDescent="0.35">
      <c r="A22" s="14"/>
      <c r="B22" s="14"/>
      <c r="C22" s="14"/>
      <c r="D22" s="14"/>
    </row>
    <row r="23" spans="1:10" ht="15" customHeight="1" x14ac:dyDescent="0.35">
      <c r="A23" s="14"/>
      <c r="B23" s="14"/>
      <c r="C23" s="14"/>
      <c r="D23" s="14"/>
    </row>
    <row r="25" spans="1:10" ht="6" customHeight="1" x14ac:dyDescent="0.35"/>
    <row r="26" spans="1:10" ht="63" customHeight="1" x14ac:dyDescent="0.35">
      <c r="A26" s="82" t="s">
        <v>16</v>
      </c>
      <c r="B26" s="82"/>
      <c r="C26" s="82"/>
      <c r="D26" s="82"/>
      <c r="E26" s="82"/>
      <c r="F26" s="82"/>
      <c r="G26" s="82"/>
      <c r="H26" s="82"/>
      <c r="I26" s="82"/>
      <c r="J26" s="82"/>
    </row>
    <row r="27" spans="1:10" x14ac:dyDescent="0.35">
      <c r="A27" s="75" t="s">
        <v>68</v>
      </c>
      <c r="B27" s="75"/>
      <c r="C27" s="75"/>
      <c r="D27" s="75"/>
      <c r="E27" s="75"/>
      <c r="F27" s="75"/>
      <c r="G27" s="75"/>
      <c r="H27" s="75"/>
      <c r="I27" s="75"/>
    </row>
  </sheetData>
  <mergeCells count="5">
    <mergeCell ref="A27:I27"/>
    <mergeCell ref="A3:G4"/>
    <mergeCell ref="A1:J1"/>
    <mergeCell ref="C11:E11"/>
    <mergeCell ref="A26:J26"/>
  </mergeCells>
  <pageMargins left="0.7" right="0.7" top="0.75" bottom="0.75" header="0.3" footer="0.3"/>
  <pageSetup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7F20EE4-9AC5-4791-AD35-95060D45F65C}">
  <sheetPr>
    <tabColor theme="9" tint="0.59999389629810485"/>
  </sheetPr>
  <dimension ref="A1:AB32"/>
  <sheetViews>
    <sheetView zoomScaleNormal="100" workbookViewId="0">
      <selection activeCell="S5" sqref="S5"/>
    </sheetView>
  </sheetViews>
  <sheetFormatPr defaultColWidth="9.1796875" defaultRowHeight="14.5" x14ac:dyDescent="0.35"/>
  <cols>
    <col min="1" max="1" width="5.7265625" style="8" customWidth="1"/>
    <col min="2" max="2" width="9.1796875" style="8"/>
    <col min="3" max="3" width="12" style="8" bestFit="1" customWidth="1"/>
    <col min="4" max="5" width="10.7265625" style="8" bestFit="1" customWidth="1"/>
    <col min="6" max="7" width="8.453125" style="7" customWidth="1"/>
    <col min="8" max="9" width="9.1796875" style="7"/>
    <col min="10" max="10" width="2.453125" style="7" customWidth="1"/>
    <col min="11" max="12" width="9.1796875" style="7"/>
    <col min="13" max="15" width="12" style="7" bestFit="1" customWidth="1"/>
    <col min="16" max="19" width="9.1796875" style="7"/>
    <col min="20" max="20" width="2.26953125" style="7" customWidth="1"/>
    <col min="21" max="21" width="9.1796875" style="7"/>
    <col min="22" max="22" width="10.81640625" style="7" customWidth="1"/>
    <col min="23" max="23" width="10.453125" style="7" customWidth="1"/>
    <col min="24" max="24" width="10.54296875" style="7" customWidth="1"/>
    <col min="25" max="26" width="12" style="7" bestFit="1" customWidth="1"/>
    <col min="27" max="16384" width="9.1796875" style="7"/>
  </cols>
  <sheetData>
    <row r="1" spans="1:28" ht="39" customHeight="1" x14ac:dyDescent="0.35">
      <c r="A1" s="83" t="s">
        <v>66</v>
      </c>
      <c r="B1" s="77"/>
      <c r="C1" s="77"/>
      <c r="D1" s="77"/>
      <c r="E1" s="77"/>
      <c r="F1" s="77"/>
      <c r="G1" s="77"/>
      <c r="H1" s="77"/>
      <c r="I1" s="77"/>
      <c r="K1" s="83" t="s">
        <v>67</v>
      </c>
      <c r="L1" s="77"/>
      <c r="M1" s="77"/>
      <c r="N1" s="77"/>
      <c r="O1" s="77"/>
      <c r="P1" s="77"/>
      <c r="Q1" s="77"/>
      <c r="R1" s="77"/>
      <c r="S1" s="77"/>
      <c r="U1" s="83" t="s">
        <v>65</v>
      </c>
      <c r="V1" s="77"/>
      <c r="W1" s="77"/>
      <c r="X1" s="77"/>
      <c r="Y1" s="77"/>
      <c r="Z1" s="77"/>
      <c r="AA1" s="77"/>
      <c r="AB1" s="77"/>
    </row>
    <row r="2" spans="1:28" ht="15.5" x14ac:dyDescent="0.35">
      <c r="A2" s="19"/>
      <c r="B2" s="19"/>
      <c r="C2" s="19"/>
      <c r="D2" s="19"/>
      <c r="H2" s="7" t="s">
        <v>3</v>
      </c>
      <c r="I2" s="40">
        <v>-0.01</v>
      </c>
      <c r="K2" s="17"/>
      <c r="L2" s="17"/>
      <c r="M2" s="17"/>
      <c r="N2" s="17"/>
      <c r="O2" s="8"/>
      <c r="R2" s="7" t="s">
        <v>3</v>
      </c>
      <c r="S2" s="40">
        <v>-0.01</v>
      </c>
      <c r="U2" s="17"/>
      <c r="V2" s="17"/>
      <c r="W2" s="17"/>
      <c r="X2" s="17"/>
      <c r="Y2" s="8"/>
    </row>
    <row r="3" spans="1:28" ht="15.75" customHeight="1" x14ac:dyDescent="0.35">
      <c r="A3" s="80" t="s">
        <v>8</v>
      </c>
      <c r="B3" s="80"/>
      <c r="C3" s="80"/>
      <c r="D3" s="80"/>
      <c r="E3" s="80"/>
      <c r="F3" s="80"/>
      <c r="H3" s="7" t="s">
        <v>4</v>
      </c>
      <c r="I3" s="40">
        <v>0</v>
      </c>
      <c r="K3" s="30"/>
      <c r="L3" s="80" t="s">
        <v>8</v>
      </c>
      <c r="M3" s="80"/>
      <c r="N3" s="80"/>
      <c r="O3" s="80"/>
      <c r="P3" s="80"/>
      <c r="Q3" s="80"/>
      <c r="R3" s="7" t="s">
        <v>4</v>
      </c>
      <c r="S3" s="40">
        <v>0</v>
      </c>
      <c r="U3" s="30"/>
      <c r="V3" s="80" t="s">
        <v>8</v>
      </c>
      <c r="W3" s="80"/>
      <c r="X3" s="80"/>
      <c r="Y3" s="80"/>
      <c r="Z3" s="85" t="s">
        <v>26</v>
      </c>
      <c r="AA3" s="85"/>
      <c r="AB3" s="85"/>
    </row>
    <row r="4" spans="1:28" ht="15.75" customHeight="1" x14ac:dyDescent="0.35">
      <c r="A4" s="80"/>
      <c r="B4" s="80"/>
      <c r="C4" s="80"/>
      <c r="D4" s="80"/>
      <c r="E4" s="80"/>
      <c r="F4" s="80"/>
      <c r="H4" s="7" t="s">
        <v>5</v>
      </c>
      <c r="I4" s="40">
        <v>0.01</v>
      </c>
      <c r="K4" s="8"/>
      <c r="L4" s="29"/>
      <c r="M4" s="29"/>
      <c r="N4" s="29"/>
      <c r="O4" s="29"/>
      <c r="P4" s="29"/>
      <c r="R4" s="7" t="s">
        <v>5</v>
      </c>
      <c r="S4" s="40">
        <v>0.01</v>
      </c>
      <c r="U4" s="8"/>
      <c r="V4" s="80"/>
      <c r="W4" s="80"/>
      <c r="X4" s="80"/>
      <c r="Y4" s="80"/>
      <c r="Z4" s="85"/>
      <c r="AA4" s="85"/>
      <c r="AB4" s="85"/>
    </row>
    <row r="5" spans="1:28" ht="15.75" customHeight="1" x14ac:dyDescent="0.35">
      <c r="A5" s="62"/>
      <c r="B5" s="62"/>
      <c r="C5" s="62"/>
      <c r="D5" s="62"/>
      <c r="E5" s="62"/>
      <c r="F5" s="62"/>
      <c r="I5" s="23"/>
      <c r="K5" s="8"/>
      <c r="L5" s="29"/>
      <c r="M5" s="29"/>
      <c r="N5" s="29"/>
      <c r="O5" s="29"/>
      <c r="P5" s="29"/>
      <c r="S5" s="23"/>
      <c r="U5" s="8"/>
      <c r="V5" s="29"/>
      <c r="W5" s="29"/>
      <c r="X5" s="29"/>
      <c r="Y5" s="29"/>
      <c r="Z5" s="29"/>
      <c r="AB5" s="63"/>
    </row>
    <row r="6" spans="1:28" ht="15.75" customHeight="1" x14ac:dyDescent="0.35">
      <c r="A6" s="62"/>
      <c r="B6" s="62"/>
      <c r="C6" s="62"/>
      <c r="D6" s="62"/>
      <c r="E6" s="62"/>
      <c r="F6" s="62"/>
      <c r="I6" s="23"/>
      <c r="K6" s="8"/>
      <c r="L6" s="29"/>
      <c r="M6" s="29"/>
      <c r="N6" s="29"/>
      <c r="O6" s="29"/>
      <c r="P6" s="29"/>
      <c r="S6" s="23"/>
      <c r="U6" s="8"/>
      <c r="V6" s="29"/>
      <c r="W6" s="29"/>
      <c r="X6" s="29"/>
      <c r="Y6" s="29"/>
      <c r="Z6" s="29"/>
      <c r="AB6" s="63"/>
    </row>
    <row r="7" spans="1:28" ht="15.5" x14ac:dyDescent="0.35">
      <c r="A7" s="22"/>
      <c r="B7" s="21"/>
      <c r="C7" s="21"/>
      <c r="D7" s="21"/>
      <c r="K7" s="8"/>
      <c r="L7" s="8"/>
      <c r="M7" s="8"/>
      <c r="N7" s="8"/>
      <c r="O7" s="8"/>
      <c r="U7" s="8"/>
      <c r="V7" s="8"/>
      <c r="W7" s="8"/>
      <c r="X7" s="8"/>
      <c r="Y7" s="8"/>
    </row>
    <row r="8" spans="1:28" ht="15.5" x14ac:dyDescent="0.35">
      <c r="A8" s="20"/>
      <c r="B8" s="19"/>
      <c r="C8" s="19"/>
      <c r="D8" s="19"/>
      <c r="K8" s="8"/>
      <c r="L8" s="8"/>
      <c r="M8" s="8"/>
      <c r="N8" s="8"/>
      <c r="O8" s="8"/>
      <c r="U8" s="8"/>
      <c r="V8" s="8"/>
      <c r="W8" s="8"/>
      <c r="X8" s="8"/>
      <c r="Y8" s="8"/>
    </row>
    <row r="9" spans="1:28" ht="15.5" x14ac:dyDescent="0.35">
      <c r="A9" s="18"/>
      <c r="B9" s="17"/>
      <c r="C9" s="17"/>
      <c r="D9" s="17"/>
      <c r="K9" s="8"/>
      <c r="L9" s="8"/>
      <c r="M9" s="8"/>
      <c r="N9" s="8"/>
      <c r="O9" s="8"/>
      <c r="U9" s="8"/>
      <c r="V9" s="8"/>
      <c r="W9" s="8"/>
      <c r="X9" s="8"/>
      <c r="Y9" s="8"/>
    </row>
    <row r="10" spans="1:28" x14ac:dyDescent="0.35">
      <c r="K10" s="8"/>
      <c r="L10" s="8"/>
      <c r="M10" s="8"/>
      <c r="N10" s="8"/>
      <c r="O10" s="8"/>
      <c r="U10" s="8"/>
      <c r="V10" s="8"/>
      <c r="W10" s="8"/>
      <c r="X10" s="8"/>
      <c r="Y10" s="8"/>
    </row>
    <row r="11" spans="1:28" ht="15.5" x14ac:dyDescent="0.35">
      <c r="B11" s="27"/>
      <c r="C11" s="86" t="s">
        <v>25</v>
      </c>
      <c r="D11" s="86"/>
      <c r="E11" s="86"/>
      <c r="F11" s="27"/>
      <c r="K11" s="8"/>
      <c r="L11" s="84" t="s">
        <v>24</v>
      </c>
      <c r="M11" s="84"/>
      <c r="N11" s="84"/>
      <c r="O11" s="8"/>
      <c r="V11" s="8"/>
      <c r="W11" s="84" t="s">
        <v>23</v>
      </c>
      <c r="X11" s="84"/>
      <c r="Y11" s="84"/>
      <c r="Z11" s="8"/>
    </row>
    <row r="12" spans="1:28" ht="31" x14ac:dyDescent="0.35">
      <c r="A12" s="7"/>
      <c r="B12" s="28" t="s">
        <v>0</v>
      </c>
      <c r="C12" s="28" t="str">
        <f>"Change by "&amp;TEXT($I$2,"0.0%")</f>
        <v>Change by -1.0%</v>
      </c>
      <c r="D12" s="28" t="str">
        <f>"Change by "&amp;TEXT($I$3,"0.0%")</f>
        <v>Change by 0.0%</v>
      </c>
      <c r="E12" s="28" t="str">
        <f>"Change by  "&amp;TEXT($I$4,"0.0%")</f>
        <v>Change by  1.0%</v>
      </c>
      <c r="F12" s="27"/>
      <c r="L12" s="16" t="s">
        <v>0</v>
      </c>
      <c r="M12" s="16" t="str">
        <f>"Change by "&amp;TEXT($S$2,"0.0%")</f>
        <v>Change by -1.0%</v>
      </c>
      <c r="N12" s="16" t="str">
        <f>"Change by "&amp;TEXT($S$3,"0.0%")</f>
        <v>Change by 0.0%</v>
      </c>
      <c r="O12" s="16" t="str">
        <f>"Change by  "&amp;TEXT($S$4,"0.0%")</f>
        <v>Change by  1.0%</v>
      </c>
      <c r="P12" s="8"/>
      <c r="W12" s="16" t="s">
        <v>0</v>
      </c>
      <c r="X12" s="16" t="s">
        <v>22</v>
      </c>
      <c r="Y12" s="16" t="s">
        <v>21</v>
      </c>
      <c r="Z12" s="16" t="s">
        <v>20</v>
      </c>
      <c r="AA12" s="8"/>
    </row>
    <row r="13" spans="1:28" ht="15.5" x14ac:dyDescent="0.35">
      <c r="A13" s="7"/>
      <c r="B13" s="10" t="s">
        <v>6</v>
      </c>
      <c r="C13" s="42">
        <v>36100.5</v>
      </c>
      <c r="D13" s="42">
        <f>C13</f>
        <v>36100.5</v>
      </c>
      <c r="E13" s="42">
        <f>C13</f>
        <v>36100.5</v>
      </c>
      <c r="F13" s="8"/>
      <c r="L13" s="10" t="str">
        <f>B13</f>
        <v>2018-19</v>
      </c>
      <c r="M13" s="42">
        <v>15972</v>
      </c>
      <c r="N13" s="42">
        <f>M13</f>
        <v>15972</v>
      </c>
      <c r="O13" s="42">
        <f>M13</f>
        <v>15972</v>
      </c>
      <c r="P13" s="8"/>
      <c r="W13" s="10" t="str">
        <f>L13</f>
        <v>2018-19</v>
      </c>
      <c r="X13" s="42">
        <f>M13+C13</f>
        <v>52072.5</v>
      </c>
      <c r="Y13" s="42">
        <f t="shared" ref="Y13:Z20" si="0">N13+D13</f>
        <v>52072.5</v>
      </c>
      <c r="Z13" s="42">
        <f t="shared" si="0"/>
        <v>52072.5</v>
      </c>
      <c r="AA13" s="8"/>
    </row>
    <row r="14" spans="1:28" ht="15.5" x14ac:dyDescent="0.35">
      <c r="A14" s="7"/>
      <c r="B14" s="10" t="s">
        <v>7</v>
      </c>
      <c r="C14" s="42">
        <v>34521</v>
      </c>
      <c r="D14" s="42">
        <f>C14</f>
        <v>34521</v>
      </c>
      <c r="E14" s="42">
        <f>C14</f>
        <v>34521</v>
      </c>
      <c r="F14" s="8"/>
      <c r="L14" s="10" t="str">
        <f t="shared" ref="L14:L20" si="1">B14</f>
        <v>2019-20</v>
      </c>
      <c r="M14" s="42">
        <v>16675</v>
      </c>
      <c r="N14" s="42">
        <f>M14</f>
        <v>16675</v>
      </c>
      <c r="O14" s="42">
        <f>M14</f>
        <v>16675</v>
      </c>
      <c r="P14" s="8"/>
      <c r="W14" s="10" t="str">
        <f t="shared" ref="W14:W20" si="2">L14</f>
        <v>2019-20</v>
      </c>
      <c r="X14" s="42">
        <f t="shared" ref="X14:X17" si="3">M14+C14</f>
        <v>51196</v>
      </c>
      <c r="Y14" s="42">
        <f t="shared" si="0"/>
        <v>51196</v>
      </c>
      <c r="Z14" s="42">
        <f t="shared" si="0"/>
        <v>51196</v>
      </c>
      <c r="AA14" s="8"/>
    </row>
    <row r="15" spans="1:28" ht="15.5" x14ac:dyDescent="0.35">
      <c r="A15" s="7"/>
      <c r="B15" s="10" t="s">
        <v>9</v>
      </c>
      <c r="C15" s="42">
        <v>30342</v>
      </c>
      <c r="D15" s="42">
        <f>C15</f>
        <v>30342</v>
      </c>
      <c r="E15" s="42">
        <f>C15</f>
        <v>30342</v>
      </c>
      <c r="F15" s="8"/>
      <c r="L15" s="10" t="str">
        <f t="shared" si="1"/>
        <v>2020-21</v>
      </c>
      <c r="M15" s="42">
        <v>15730</v>
      </c>
      <c r="N15" s="42">
        <f>M15</f>
        <v>15730</v>
      </c>
      <c r="O15" s="42">
        <f>M15</f>
        <v>15730</v>
      </c>
      <c r="P15" s="8"/>
      <c r="W15" s="10" t="str">
        <f t="shared" si="2"/>
        <v>2020-21</v>
      </c>
      <c r="X15" s="42">
        <f t="shared" si="3"/>
        <v>46072</v>
      </c>
      <c r="Y15" s="42">
        <f t="shared" si="0"/>
        <v>46072</v>
      </c>
      <c r="Z15" s="42">
        <f t="shared" si="0"/>
        <v>46072</v>
      </c>
      <c r="AA15" s="8"/>
    </row>
    <row r="16" spans="1:28" ht="15.5" x14ac:dyDescent="0.35">
      <c r="A16" s="7"/>
      <c r="B16" s="10" t="s">
        <v>10</v>
      </c>
      <c r="C16" s="42">
        <v>28228</v>
      </c>
      <c r="D16" s="42">
        <f>C16</f>
        <v>28228</v>
      </c>
      <c r="E16" s="42">
        <f>C16</f>
        <v>28228</v>
      </c>
      <c r="F16" s="8"/>
      <c r="L16" s="10" t="str">
        <f t="shared" si="1"/>
        <v>2021-22</v>
      </c>
      <c r="M16" s="42">
        <v>14959</v>
      </c>
      <c r="N16" s="42">
        <f>M16</f>
        <v>14959</v>
      </c>
      <c r="O16" s="42">
        <f>M16</f>
        <v>14959</v>
      </c>
      <c r="P16" s="8"/>
      <c r="W16" s="10" t="str">
        <f t="shared" si="2"/>
        <v>2021-22</v>
      </c>
      <c r="X16" s="42">
        <f t="shared" si="3"/>
        <v>43187</v>
      </c>
      <c r="Y16" s="42">
        <f t="shared" si="0"/>
        <v>43187</v>
      </c>
      <c r="Z16" s="42">
        <f t="shared" si="0"/>
        <v>43187</v>
      </c>
      <c r="AA16" s="8"/>
    </row>
    <row r="17" spans="1:28" ht="15.5" x14ac:dyDescent="0.35">
      <c r="A17" s="7"/>
      <c r="B17" s="10" t="s">
        <v>11</v>
      </c>
      <c r="C17" s="42">
        <v>26758.5</v>
      </c>
      <c r="D17" s="42">
        <f>C17</f>
        <v>26758.5</v>
      </c>
      <c r="E17" s="42">
        <f>C17</f>
        <v>26758.5</v>
      </c>
      <c r="F17" s="8"/>
      <c r="L17" s="10" t="str">
        <f t="shared" si="1"/>
        <v>2022-23</v>
      </c>
      <c r="M17" s="42">
        <v>15844</v>
      </c>
      <c r="N17" s="42">
        <f>M17</f>
        <v>15844</v>
      </c>
      <c r="O17" s="42">
        <f>M17</f>
        <v>15844</v>
      </c>
      <c r="P17" s="8"/>
      <c r="W17" s="10" t="str">
        <f t="shared" si="2"/>
        <v>2022-23</v>
      </c>
      <c r="X17" s="42">
        <f t="shared" si="3"/>
        <v>42602.5</v>
      </c>
      <c r="Y17" s="42">
        <f t="shared" si="0"/>
        <v>42602.5</v>
      </c>
      <c r="Z17" s="42">
        <f t="shared" si="0"/>
        <v>42602.5</v>
      </c>
      <c r="AA17" s="8"/>
    </row>
    <row r="18" spans="1:28" ht="15.5" x14ac:dyDescent="0.35">
      <c r="A18" s="7"/>
      <c r="B18" s="9" t="s">
        <v>13</v>
      </c>
      <c r="C18" s="44">
        <f>C17+(C17*$I$2)</f>
        <v>26490.915000000001</v>
      </c>
      <c r="D18" s="44">
        <f>D17+(D17*$I$3)</f>
        <v>26758.5</v>
      </c>
      <c r="E18" s="44">
        <f>E17+(E17*$I$4)</f>
        <v>27026.084999999999</v>
      </c>
      <c r="F18" s="8"/>
      <c r="L18" s="9" t="str">
        <f t="shared" si="1"/>
        <v>2023-24</v>
      </c>
      <c r="M18" s="44">
        <f>M17+(M17*$S$2)</f>
        <v>15685.56</v>
      </c>
      <c r="N18" s="44">
        <f>N17+(N17*$S$3)</f>
        <v>15844</v>
      </c>
      <c r="O18" s="44">
        <f>O17+(O17*$S$4)</f>
        <v>16002.44</v>
      </c>
      <c r="P18" s="8"/>
      <c r="W18" s="9" t="str">
        <f t="shared" si="2"/>
        <v>2023-24</v>
      </c>
      <c r="X18" s="43">
        <f t="shared" ref="X18:X20" si="4">M18+C18</f>
        <v>42176.474999999999</v>
      </c>
      <c r="Y18" s="43">
        <f t="shared" si="0"/>
        <v>42602.5</v>
      </c>
      <c r="Z18" s="43">
        <f t="shared" si="0"/>
        <v>43028.525000000001</v>
      </c>
      <c r="AA18" s="8"/>
    </row>
    <row r="19" spans="1:28" ht="15.5" x14ac:dyDescent="0.35">
      <c r="A19" s="7"/>
      <c r="B19" s="9" t="s">
        <v>14</v>
      </c>
      <c r="C19" s="44">
        <f>C18+(C18*$I$2)</f>
        <v>26226.005850000001</v>
      </c>
      <c r="D19" s="44">
        <f>D18+(D18*$I$3)</f>
        <v>26758.5</v>
      </c>
      <c r="E19" s="44">
        <f>E18+(E18*$I$4)</f>
        <v>27296.345849999998</v>
      </c>
      <c r="F19" s="8"/>
      <c r="L19" s="9" t="str">
        <f t="shared" si="1"/>
        <v>2024-25</v>
      </c>
      <c r="M19" s="44">
        <f>M18+(M18*$S$2)</f>
        <v>15528.704399999999</v>
      </c>
      <c r="N19" s="44">
        <f>N18+(N18*$S$3)</f>
        <v>15844</v>
      </c>
      <c r="O19" s="44">
        <f>O18+(O18*$S$4)</f>
        <v>16162.464400000001</v>
      </c>
      <c r="P19" s="8"/>
      <c r="W19" s="9" t="str">
        <f t="shared" si="2"/>
        <v>2024-25</v>
      </c>
      <c r="X19" s="43">
        <f t="shared" si="4"/>
        <v>41754.710250000004</v>
      </c>
      <c r="Y19" s="43">
        <f t="shared" si="0"/>
        <v>42602.5</v>
      </c>
      <c r="Z19" s="43">
        <f t="shared" si="0"/>
        <v>43458.810249999995</v>
      </c>
      <c r="AA19" s="8"/>
    </row>
    <row r="20" spans="1:28" ht="15.5" x14ac:dyDescent="0.35">
      <c r="A20" s="7"/>
      <c r="B20" s="9" t="s">
        <v>15</v>
      </c>
      <c r="C20" s="44">
        <f>C19+(C19*$I$2)</f>
        <v>25963.745791500001</v>
      </c>
      <c r="D20" s="44">
        <f>D19+(D19*$I$3)</f>
        <v>26758.5</v>
      </c>
      <c r="E20" s="44">
        <f>E19+(E19*$I$4)</f>
        <v>27569.309308499996</v>
      </c>
      <c r="F20" s="8"/>
      <c r="L20" s="9" t="str">
        <f t="shared" si="1"/>
        <v>2025-26</v>
      </c>
      <c r="M20" s="44">
        <f>M19+(M19*$S$2)</f>
        <v>15373.417355999998</v>
      </c>
      <c r="N20" s="44">
        <f>N19+(N19*$S$3)</f>
        <v>15844</v>
      </c>
      <c r="O20" s="44">
        <f>O19+(O19*$S$4)</f>
        <v>16324.089044</v>
      </c>
      <c r="P20" s="8"/>
      <c r="W20" s="9" t="str">
        <f t="shared" si="2"/>
        <v>2025-26</v>
      </c>
      <c r="X20" s="43">
        <f t="shared" si="4"/>
        <v>41337.163147500003</v>
      </c>
      <c r="Y20" s="43">
        <f t="shared" si="0"/>
        <v>42602.5</v>
      </c>
      <c r="Z20" s="43">
        <f t="shared" si="0"/>
        <v>43893.398352499993</v>
      </c>
      <c r="AA20" s="8"/>
    </row>
    <row r="21" spans="1:28" x14ac:dyDescent="0.35">
      <c r="A21" s="7"/>
      <c r="L21" s="10"/>
      <c r="M21" s="26"/>
      <c r="N21" s="26"/>
      <c r="O21" s="26"/>
      <c r="P21" s="8"/>
      <c r="W21" s="10"/>
      <c r="X21" s="26"/>
      <c r="Y21" s="26"/>
      <c r="Z21" s="26"/>
      <c r="AA21" s="8"/>
    </row>
    <row r="22" spans="1:28" x14ac:dyDescent="0.35">
      <c r="A22" s="7"/>
      <c r="B22" s="10"/>
      <c r="C22" s="26"/>
      <c r="D22" s="26"/>
      <c r="E22" s="26"/>
      <c r="F22" s="8"/>
      <c r="L22" s="10"/>
      <c r="M22" s="26"/>
      <c r="N22" s="26"/>
      <c r="O22" s="26"/>
      <c r="P22" s="8"/>
      <c r="V22" s="10"/>
      <c r="W22" s="26"/>
      <c r="X22" s="26"/>
      <c r="Y22" s="26"/>
      <c r="Z22" s="8"/>
    </row>
    <row r="23" spans="1:28" x14ac:dyDescent="0.35">
      <c r="A23" s="10"/>
      <c r="B23" s="26"/>
      <c r="C23" s="26"/>
      <c r="D23" s="26"/>
      <c r="K23" s="8"/>
      <c r="L23" s="8"/>
      <c r="M23" s="8"/>
      <c r="N23" s="8"/>
      <c r="O23" s="8"/>
      <c r="U23" s="8"/>
      <c r="V23" s="8"/>
      <c r="W23" s="8"/>
      <c r="X23" s="8"/>
      <c r="Y23" s="8"/>
    </row>
    <row r="24" spans="1:28" x14ac:dyDescent="0.35">
      <c r="K24" s="8"/>
      <c r="L24" s="8"/>
      <c r="M24" s="8"/>
      <c r="N24" s="8"/>
      <c r="O24" s="8"/>
      <c r="U24" s="8"/>
      <c r="V24" s="8"/>
      <c r="W24" s="8"/>
      <c r="X24" s="8"/>
      <c r="Y24" s="8"/>
    </row>
    <row r="25" spans="1:28" x14ac:dyDescent="0.35">
      <c r="K25" s="8"/>
      <c r="L25" s="8"/>
      <c r="M25" s="8"/>
      <c r="N25" s="8"/>
      <c r="O25" s="8"/>
      <c r="U25" s="8"/>
      <c r="V25" s="8"/>
      <c r="W25" s="8"/>
      <c r="X25" s="8"/>
      <c r="Y25" s="8"/>
    </row>
    <row r="31" spans="1:28" ht="38.25" customHeight="1" x14ac:dyDescent="0.35">
      <c r="A31" s="82" t="s">
        <v>16</v>
      </c>
      <c r="B31" s="82"/>
      <c r="C31" s="82"/>
      <c r="D31" s="82"/>
      <c r="E31" s="82"/>
      <c r="F31" s="82"/>
      <c r="G31" s="82"/>
      <c r="H31" s="82"/>
      <c r="I31" s="82"/>
      <c r="K31" s="82" t="s">
        <v>16</v>
      </c>
      <c r="L31" s="82"/>
      <c r="M31" s="82"/>
      <c r="N31" s="82"/>
      <c r="O31" s="82"/>
      <c r="P31" s="82"/>
      <c r="Q31" s="82"/>
      <c r="R31" s="82"/>
      <c r="S31" s="82"/>
      <c r="U31" s="82" t="s">
        <v>16</v>
      </c>
      <c r="V31" s="82"/>
      <c r="W31" s="82"/>
      <c r="X31" s="82"/>
      <c r="Y31" s="82"/>
      <c r="Z31" s="82"/>
      <c r="AA31" s="82"/>
      <c r="AB31" s="82"/>
    </row>
    <row r="32" spans="1:28" ht="36" customHeight="1" x14ac:dyDescent="0.35">
      <c r="A32" s="75" t="s">
        <v>68</v>
      </c>
      <c r="B32" s="75"/>
      <c r="C32" s="75"/>
      <c r="D32" s="75"/>
      <c r="E32" s="75"/>
      <c r="F32" s="75"/>
      <c r="G32" s="75"/>
      <c r="H32" s="75"/>
      <c r="I32" s="75"/>
      <c r="K32" s="75" t="s">
        <v>68</v>
      </c>
      <c r="L32" s="75"/>
      <c r="M32" s="75"/>
      <c r="N32" s="75"/>
      <c r="O32" s="75"/>
      <c r="P32" s="75"/>
      <c r="Q32" s="75"/>
      <c r="R32" s="75"/>
      <c r="S32" s="75"/>
      <c r="U32" s="75" t="s">
        <v>69</v>
      </c>
      <c r="V32" s="75"/>
      <c r="W32" s="75"/>
      <c r="X32" s="75"/>
      <c r="Y32" s="75"/>
      <c r="Z32" s="75"/>
      <c r="AA32" s="75"/>
      <c r="AB32" s="75"/>
    </row>
  </sheetData>
  <mergeCells count="16">
    <mergeCell ref="A32:I32"/>
    <mergeCell ref="K32:S32"/>
    <mergeCell ref="U32:AB32"/>
    <mergeCell ref="U1:AB1"/>
    <mergeCell ref="W11:Y11"/>
    <mergeCell ref="U31:AB31"/>
    <mergeCell ref="V3:Y4"/>
    <mergeCell ref="Z3:AB4"/>
    <mergeCell ref="A1:I1"/>
    <mergeCell ref="A3:F4"/>
    <mergeCell ref="A31:I31"/>
    <mergeCell ref="K1:S1"/>
    <mergeCell ref="C11:E11"/>
    <mergeCell ref="L3:Q3"/>
    <mergeCell ref="K31:S31"/>
    <mergeCell ref="L11:N11"/>
  </mergeCells>
  <pageMargins left="0.65" right="0.5" top="0.65" bottom="0.5" header="0.3" footer="0.3"/>
  <pageSetup orientation="portrait" r:id="rId1"/>
  <colBreaks count="2" manualBreakCount="2">
    <brk id="9" max="1048575" man="1"/>
    <brk id="19" max="1048575" man="1"/>
  </col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424B211-2BF3-4868-9BFA-93B1D56CE54E}">
  <sheetPr>
    <tabColor theme="9" tint="0.59999389629810485"/>
  </sheetPr>
  <dimension ref="A1:AC27"/>
  <sheetViews>
    <sheetView zoomScaleNormal="100" workbookViewId="0">
      <selection activeCell="U1" sqref="U1:AC1"/>
    </sheetView>
  </sheetViews>
  <sheetFormatPr defaultColWidth="9.1796875" defaultRowHeight="14.5" x14ac:dyDescent="0.35"/>
  <cols>
    <col min="1" max="5" width="9.1796875" style="8"/>
    <col min="6" max="9" width="9.1796875" style="7"/>
    <col min="10" max="10" width="2.453125" style="7" customWidth="1"/>
    <col min="11" max="18" width="9.1796875" style="7"/>
    <col min="19" max="19" width="10.453125" style="7" customWidth="1"/>
    <col min="20" max="20" width="2.26953125" style="7" customWidth="1"/>
    <col min="21" max="21" width="9.1796875" style="7"/>
    <col min="22" max="24" width="10.26953125" style="7" customWidth="1"/>
    <col min="25" max="28" width="9.1796875" style="7"/>
    <col min="29" max="29" width="12.7265625" style="7" customWidth="1"/>
    <col min="30" max="16384" width="9.1796875" style="7"/>
  </cols>
  <sheetData>
    <row r="1" spans="1:29" s="15" customFormat="1" ht="37.5" customHeight="1" x14ac:dyDescent="0.35">
      <c r="A1" s="83" t="s">
        <v>63</v>
      </c>
      <c r="B1" s="83"/>
      <c r="C1" s="83"/>
      <c r="D1" s="83"/>
      <c r="E1" s="83"/>
      <c r="F1" s="83"/>
      <c r="G1" s="83"/>
      <c r="H1" s="83"/>
      <c r="I1" s="83"/>
      <c r="K1" s="83" t="s">
        <v>64</v>
      </c>
      <c r="L1" s="83"/>
      <c r="M1" s="83"/>
      <c r="N1" s="83"/>
      <c r="O1" s="83"/>
      <c r="P1" s="83"/>
      <c r="Q1" s="83"/>
      <c r="R1" s="83"/>
      <c r="S1" s="83"/>
      <c r="U1" s="83" t="s">
        <v>70</v>
      </c>
      <c r="V1" s="83"/>
      <c r="W1" s="83"/>
      <c r="X1" s="83"/>
      <c r="Y1" s="83"/>
      <c r="Z1" s="83"/>
      <c r="AA1" s="83"/>
      <c r="AB1" s="83"/>
      <c r="AC1" s="83"/>
    </row>
    <row r="2" spans="1:29" ht="15.5" x14ac:dyDescent="0.35">
      <c r="A2" s="19"/>
      <c r="B2" s="19"/>
      <c r="C2" s="19"/>
      <c r="D2" s="19"/>
      <c r="H2" s="7" t="s">
        <v>3</v>
      </c>
      <c r="I2" s="40">
        <v>-0.01</v>
      </c>
      <c r="K2" s="17"/>
      <c r="L2" s="17"/>
      <c r="M2" s="17"/>
      <c r="N2" s="17"/>
      <c r="O2" s="8"/>
      <c r="R2" s="7" t="s">
        <v>3</v>
      </c>
      <c r="S2" s="40">
        <v>-0.01</v>
      </c>
      <c r="U2" s="17"/>
      <c r="V2" s="17"/>
      <c r="W2" s="17"/>
      <c r="X2" s="17"/>
      <c r="Y2" s="8"/>
      <c r="AC2" s="23"/>
    </row>
    <row r="3" spans="1:29" ht="15.75" customHeight="1" x14ac:dyDescent="0.35">
      <c r="A3" s="80" t="s">
        <v>8</v>
      </c>
      <c r="B3" s="80"/>
      <c r="C3" s="80"/>
      <c r="D3" s="80"/>
      <c r="E3" s="80"/>
      <c r="F3" s="80"/>
      <c r="H3" s="7" t="s">
        <v>4</v>
      </c>
      <c r="I3" s="40">
        <v>0</v>
      </c>
      <c r="K3" s="30"/>
      <c r="L3" s="80" t="s">
        <v>8</v>
      </c>
      <c r="M3" s="80"/>
      <c r="N3" s="80"/>
      <c r="O3" s="80"/>
      <c r="P3" s="80"/>
      <c r="Q3" s="80"/>
      <c r="R3" s="7" t="s">
        <v>4</v>
      </c>
      <c r="S3" s="40">
        <v>0</v>
      </c>
      <c r="U3" s="30"/>
      <c r="V3" s="80" t="s">
        <v>8</v>
      </c>
      <c r="W3" s="80"/>
      <c r="X3" s="80"/>
      <c r="Y3" s="80"/>
      <c r="Z3" s="80"/>
      <c r="AA3" s="80"/>
      <c r="AB3" s="87" t="s">
        <v>26</v>
      </c>
      <c r="AC3" s="87"/>
    </row>
    <row r="4" spans="1:29" ht="15.75" customHeight="1" x14ac:dyDescent="0.35">
      <c r="A4" s="80"/>
      <c r="B4" s="80"/>
      <c r="C4" s="80"/>
      <c r="D4" s="80"/>
      <c r="E4" s="80"/>
      <c r="F4" s="80"/>
      <c r="H4" s="7" t="s">
        <v>5</v>
      </c>
      <c r="I4" s="40">
        <v>0.01</v>
      </c>
      <c r="K4" s="8"/>
      <c r="L4" s="29"/>
      <c r="M4" s="29"/>
      <c r="N4" s="29"/>
      <c r="O4" s="29"/>
      <c r="P4" s="29"/>
      <c r="R4" s="7" t="s">
        <v>5</v>
      </c>
      <c r="S4" s="40">
        <v>0.01</v>
      </c>
      <c r="U4" s="8"/>
      <c r="V4" s="29"/>
      <c r="W4" s="29"/>
      <c r="X4" s="29"/>
      <c r="Y4" s="29"/>
      <c r="Z4" s="29"/>
      <c r="AB4" s="87"/>
      <c r="AC4" s="87"/>
    </row>
    <row r="5" spans="1:29" ht="15.5" x14ac:dyDescent="0.35">
      <c r="A5" s="22"/>
      <c r="B5" s="21"/>
      <c r="C5" s="21"/>
      <c r="D5" s="21"/>
      <c r="K5" s="8"/>
      <c r="L5" s="8"/>
      <c r="M5" s="8"/>
      <c r="N5" s="8"/>
      <c r="O5" s="8"/>
      <c r="U5" s="8"/>
      <c r="V5" s="8"/>
      <c r="W5" s="8"/>
      <c r="X5" s="8"/>
      <c r="Y5" s="8"/>
    </row>
    <row r="6" spans="1:29" ht="15.5" x14ac:dyDescent="0.35">
      <c r="A6" s="20"/>
      <c r="B6" s="19"/>
      <c r="C6" s="19"/>
      <c r="D6" s="19"/>
      <c r="K6" s="8"/>
      <c r="L6" s="8"/>
      <c r="M6" s="8"/>
      <c r="N6" s="8"/>
      <c r="O6" s="8"/>
      <c r="U6" s="8"/>
      <c r="V6" s="8"/>
      <c r="W6" s="8"/>
      <c r="X6" s="8"/>
      <c r="Y6" s="8"/>
    </row>
    <row r="7" spans="1:29" ht="15.5" x14ac:dyDescent="0.35">
      <c r="A7" s="18"/>
      <c r="B7" s="17"/>
      <c r="C7" s="17"/>
      <c r="D7" s="17"/>
      <c r="K7" s="8"/>
      <c r="L7" s="8"/>
      <c r="M7" s="8"/>
      <c r="N7" s="8"/>
      <c r="O7" s="8"/>
      <c r="U7" s="8"/>
      <c r="V7" s="8"/>
      <c r="W7" s="8"/>
      <c r="X7" s="8"/>
      <c r="Y7" s="8"/>
    </row>
    <row r="8" spans="1:29" x14ac:dyDescent="0.35">
      <c r="K8" s="8"/>
      <c r="L8" s="8"/>
      <c r="M8" s="8"/>
      <c r="N8" s="8"/>
      <c r="O8" s="8"/>
      <c r="U8" s="8"/>
      <c r="V8" s="8"/>
      <c r="W8" s="8"/>
      <c r="X8" s="8"/>
      <c r="Y8" s="8"/>
    </row>
    <row r="9" spans="1:29" ht="15.5" x14ac:dyDescent="0.35">
      <c r="B9" s="27"/>
      <c r="C9" s="86" t="s">
        <v>52</v>
      </c>
      <c r="D9" s="86"/>
      <c r="E9" s="86"/>
      <c r="K9" s="8"/>
      <c r="L9" s="86" t="s">
        <v>53</v>
      </c>
      <c r="M9" s="86"/>
      <c r="N9" s="86"/>
      <c r="O9" s="86"/>
      <c r="V9" s="8"/>
      <c r="W9" s="84" t="s">
        <v>23</v>
      </c>
      <c r="X9" s="84"/>
      <c r="Y9" s="84"/>
      <c r="Z9" s="8"/>
    </row>
    <row r="10" spans="1:29" ht="31" x14ac:dyDescent="0.35">
      <c r="A10" s="7"/>
      <c r="B10" s="28" t="s">
        <v>0</v>
      </c>
      <c r="C10" s="28" t="str">
        <f>"Change by "&amp;TEXT($I$2,"0.0%")</f>
        <v>Change by -1.0%</v>
      </c>
      <c r="D10" s="28" t="str">
        <f>"Change by "&amp;TEXT($I$3,"0.0%")</f>
        <v>Change by 0.0%</v>
      </c>
      <c r="E10" s="28" t="str">
        <f>"Change by  "&amp;TEXT($I$4,"0.0%")</f>
        <v>Change by  1.0%</v>
      </c>
      <c r="F10" s="8"/>
      <c r="L10" s="16" t="s">
        <v>0</v>
      </c>
      <c r="M10" s="16" t="str">
        <f>"Change by "&amp;TEXT($S$2,"0.0%")</f>
        <v>Change by -1.0%</v>
      </c>
      <c r="N10" s="16" t="str">
        <f>"Change by "&amp;TEXT($S$3,"0.0%")</f>
        <v>Change by 0.0%</v>
      </c>
      <c r="O10" s="16" t="str">
        <f>"Change by  "&amp;TEXT($S$4,"0.0%")</f>
        <v>Change by  1.0%</v>
      </c>
      <c r="P10" s="8"/>
      <c r="W10" s="16" t="s">
        <v>0</v>
      </c>
      <c r="X10" s="16" t="s">
        <v>22</v>
      </c>
      <c r="Y10" s="16" t="s">
        <v>21</v>
      </c>
      <c r="Z10" s="16" t="s">
        <v>20</v>
      </c>
      <c r="AA10" s="8"/>
    </row>
    <row r="11" spans="1:29" ht="15.5" x14ac:dyDescent="0.35">
      <c r="A11" s="7"/>
      <c r="B11" s="10" t="s">
        <v>6</v>
      </c>
      <c r="C11" s="25">
        <v>5162</v>
      </c>
      <c r="D11" s="25">
        <f>C11</f>
        <v>5162</v>
      </c>
      <c r="E11" s="25">
        <f>C11</f>
        <v>5162</v>
      </c>
      <c r="F11" s="8"/>
      <c r="L11" s="10" t="str">
        <f>B11</f>
        <v>2018-19</v>
      </c>
      <c r="M11" s="25">
        <v>46910.5</v>
      </c>
      <c r="N11" s="25">
        <f>M11</f>
        <v>46910.5</v>
      </c>
      <c r="O11" s="25">
        <f>M11</f>
        <v>46910.5</v>
      </c>
      <c r="P11" s="8"/>
      <c r="W11" s="10" t="str">
        <f>B11</f>
        <v>2018-19</v>
      </c>
      <c r="X11" s="25">
        <f>M11+C11</f>
        <v>52072.5</v>
      </c>
      <c r="Y11" s="25">
        <f t="shared" ref="Y11:Z11" si="0">N11+D11</f>
        <v>52072.5</v>
      </c>
      <c r="Z11" s="25">
        <f t="shared" si="0"/>
        <v>52072.5</v>
      </c>
      <c r="AA11" s="8"/>
    </row>
    <row r="12" spans="1:29" ht="15.5" x14ac:dyDescent="0.35">
      <c r="A12" s="7"/>
      <c r="B12" s="10" t="s">
        <v>7</v>
      </c>
      <c r="C12" s="25">
        <v>4956</v>
      </c>
      <c r="D12" s="25">
        <f>C12</f>
        <v>4956</v>
      </c>
      <c r="E12" s="25">
        <f>C12</f>
        <v>4956</v>
      </c>
      <c r="F12" s="8"/>
      <c r="L12" s="10" t="str">
        <f t="shared" ref="L12:L18" si="1">B12</f>
        <v>2019-20</v>
      </c>
      <c r="M12" s="25">
        <v>46240</v>
      </c>
      <c r="N12" s="25">
        <f>M12</f>
        <v>46240</v>
      </c>
      <c r="O12" s="25">
        <f>M12</f>
        <v>46240</v>
      </c>
      <c r="P12" s="8"/>
      <c r="W12" s="10" t="str">
        <f t="shared" ref="W12:W18" si="2">B12</f>
        <v>2019-20</v>
      </c>
      <c r="X12" s="25">
        <f t="shared" ref="X12:X15" si="3">M12+C12</f>
        <v>51196</v>
      </c>
      <c r="Y12" s="25">
        <f t="shared" ref="Y12:Y16" si="4">N12+D12</f>
        <v>51196</v>
      </c>
      <c r="Z12" s="25">
        <f t="shared" ref="Z12:Z16" si="5">O12+E12</f>
        <v>51196</v>
      </c>
      <c r="AA12" s="8"/>
    </row>
    <row r="13" spans="1:29" ht="15.5" x14ac:dyDescent="0.35">
      <c r="A13" s="7"/>
      <c r="B13" s="10" t="s">
        <v>9</v>
      </c>
      <c r="C13" s="25">
        <v>3902</v>
      </c>
      <c r="D13" s="25">
        <f>C13</f>
        <v>3902</v>
      </c>
      <c r="E13" s="25">
        <f>C13</f>
        <v>3902</v>
      </c>
      <c r="F13" s="8"/>
      <c r="L13" s="10" t="str">
        <f t="shared" si="1"/>
        <v>2020-21</v>
      </c>
      <c r="M13" s="25">
        <v>42170</v>
      </c>
      <c r="N13" s="25">
        <f>M13</f>
        <v>42170</v>
      </c>
      <c r="O13" s="25">
        <f>M13</f>
        <v>42170</v>
      </c>
      <c r="P13" s="8"/>
      <c r="W13" s="10" t="str">
        <f t="shared" si="2"/>
        <v>2020-21</v>
      </c>
      <c r="X13" s="25">
        <f t="shared" si="3"/>
        <v>46072</v>
      </c>
      <c r="Y13" s="25">
        <f t="shared" si="4"/>
        <v>46072</v>
      </c>
      <c r="Z13" s="25">
        <f t="shared" si="5"/>
        <v>46072</v>
      </c>
      <c r="AA13" s="8"/>
    </row>
    <row r="14" spans="1:29" ht="15.5" x14ac:dyDescent="0.35">
      <c r="A14" s="7"/>
      <c r="B14" s="10" t="s">
        <v>10</v>
      </c>
      <c r="C14" s="25">
        <v>4269</v>
      </c>
      <c r="D14" s="25">
        <f>C14</f>
        <v>4269</v>
      </c>
      <c r="E14" s="25">
        <f>C14</f>
        <v>4269</v>
      </c>
      <c r="F14" s="8"/>
      <c r="L14" s="10" t="str">
        <f t="shared" si="1"/>
        <v>2021-22</v>
      </c>
      <c r="M14" s="25">
        <v>38918</v>
      </c>
      <c r="N14" s="25">
        <f>M14</f>
        <v>38918</v>
      </c>
      <c r="O14" s="25">
        <f>M14</f>
        <v>38918</v>
      </c>
      <c r="P14" s="8"/>
      <c r="W14" s="10" t="str">
        <f t="shared" si="2"/>
        <v>2021-22</v>
      </c>
      <c r="X14" s="25">
        <f t="shared" si="3"/>
        <v>43187</v>
      </c>
      <c r="Y14" s="25">
        <f t="shared" si="4"/>
        <v>43187</v>
      </c>
      <c r="Z14" s="25">
        <f t="shared" si="5"/>
        <v>43187</v>
      </c>
      <c r="AA14" s="8"/>
    </row>
    <row r="15" spans="1:29" ht="15.5" x14ac:dyDescent="0.35">
      <c r="A15" s="7"/>
      <c r="B15" s="10" t="s">
        <v>11</v>
      </c>
      <c r="C15" s="25">
        <v>4943.5</v>
      </c>
      <c r="D15" s="25">
        <f>C15</f>
        <v>4943.5</v>
      </c>
      <c r="E15" s="25">
        <f>C15</f>
        <v>4943.5</v>
      </c>
      <c r="F15" s="8"/>
      <c r="L15" s="10" t="str">
        <f t="shared" si="1"/>
        <v>2022-23</v>
      </c>
      <c r="M15" s="25">
        <v>37659</v>
      </c>
      <c r="N15" s="25">
        <f>M15</f>
        <v>37659</v>
      </c>
      <c r="O15" s="25">
        <f>M15</f>
        <v>37659</v>
      </c>
      <c r="P15" s="8"/>
      <c r="W15" s="10" t="str">
        <f t="shared" si="2"/>
        <v>2022-23</v>
      </c>
      <c r="X15" s="25">
        <f t="shared" si="3"/>
        <v>42602.5</v>
      </c>
      <c r="Y15" s="25">
        <f t="shared" si="4"/>
        <v>42602.5</v>
      </c>
      <c r="Z15" s="25">
        <f t="shared" si="5"/>
        <v>42602.5</v>
      </c>
      <c r="AA15" s="8"/>
    </row>
    <row r="16" spans="1:29" ht="15.5" x14ac:dyDescent="0.35">
      <c r="A16" s="7"/>
      <c r="B16" s="9" t="s">
        <v>13</v>
      </c>
      <c r="C16" s="24">
        <f>C15+(C15*$I$2)</f>
        <v>4894.0649999999996</v>
      </c>
      <c r="D16" s="24">
        <f>D15+(D15*$I$3)</f>
        <v>4943.5</v>
      </c>
      <c r="E16" s="24">
        <f>E15+(E15*$I$4)</f>
        <v>4992.9350000000004</v>
      </c>
      <c r="F16" s="8"/>
      <c r="L16" s="9" t="str">
        <f t="shared" si="1"/>
        <v>2023-24</v>
      </c>
      <c r="M16" s="24">
        <f>M15+(M15*$S$2)</f>
        <v>37282.410000000003</v>
      </c>
      <c r="N16" s="24">
        <f>N15+(N15*$S$3)</f>
        <v>37659</v>
      </c>
      <c r="O16" s="24">
        <f>O15+(O15*$S$4)</f>
        <v>38035.589999999997</v>
      </c>
      <c r="P16" s="8"/>
      <c r="W16" s="9" t="str">
        <f t="shared" si="2"/>
        <v>2023-24</v>
      </c>
      <c r="X16" s="24">
        <f>M16+C16</f>
        <v>42176.475000000006</v>
      </c>
      <c r="Y16" s="24">
        <f t="shared" si="4"/>
        <v>42602.5</v>
      </c>
      <c r="Z16" s="24">
        <f t="shared" si="5"/>
        <v>43028.524999999994</v>
      </c>
      <c r="AA16" s="8"/>
    </row>
    <row r="17" spans="1:29" ht="15.5" x14ac:dyDescent="0.35">
      <c r="A17" s="7"/>
      <c r="B17" s="9" t="s">
        <v>14</v>
      </c>
      <c r="C17" s="24">
        <f>C16+(C16*$I$2)</f>
        <v>4845.12435</v>
      </c>
      <c r="D17" s="24">
        <f>D16+(D16*$I$3)</f>
        <v>4943.5</v>
      </c>
      <c r="E17" s="24">
        <f>E16+(E16*$I$4)</f>
        <v>5042.8643500000007</v>
      </c>
      <c r="F17" s="8"/>
      <c r="L17" s="9" t="str">
        <f t="shared" si="1"/>
        <v>2024-25</v>
      </c>
      <c r="M17" s="24">
        <f>M16+(M16*$S$2)</f>
        <v>36909.585900000005</v>
      </c>
      <c r="N17" s="24">
        <f>N16+(N16*$S$3)</f>
        <v>37659</v>
      </c>
      <c r="O17" s="24">
        <f>O16+(O16*$S$4)</f>
        <v>38415.945899999999</v>
      </c>
      <c r="P17" s="8"/>
      <c r="W17" s="9" t="str">
        <f t="shared" si="2"/>
        <v>2024-25</v>
      </c>
      <c r="X17" s="24">
        <f t="shared" ref="X17:X18" si="6">M17+C17</f>
        <v>41754.710250000004</v>
      </c>
      <c r="Y17" s="24">
        <f t="shared" ref="Y17:Y18" si="7">N17+D17</f>
        <v>42602.5</v>
      </c>
      <c r="Z17" s="24">
        <f t="shared" ref="Z17:Z18" si="8">O17+E17</f>
        <v>43458.810250000002</v>
      </c>
      <c r="AA17" s="8"/>
    </row>
    <row r="18" spans="1:29" ht="15.5" x14ac:dyDescent="0.35">
      <c r="A18" s="7"/>
      <c r="B18" s="9" t="s">
        <v>15</v>
      </c>
      <c r="C18" s="24">
        <f>C17+(C17*$I$2)</f>
        <v>4796.6731065000004</v>
      </c>
      <c r="D18" s="24">
        <f>D17+(D17*$I$3)</f>
        <v>4943.5</v>
      </c>
      <c r="E18" s="24">
        <f>E17+(E17*$I$4)</f>
        <v>5093.2929935000011</v>
      </c>
      <c r="F18" s="8"/>
      <c r="L18" s="9" t="str">
        <f t="shared" si="1"/>
        <v>2025-26</v>
      </c>
      <c r="M18" s="24">
        <f>M17+(M17*$S$2)</f>
        <v>36540.490041000005</v>
      </c>
      <c r="N18" s="24">
        <f>N17+(N17*$S$3)</f>
        <v>37659</v>
      </c>
      <c r="O18" s="24">
        <f>O17+(O17*$S$4)</f>
        <v>38800.105359000001</v>
      </c>
      <c r="P18" s="8"/>
      <c r="W18" s="9" t="str">
        <f t="shared" si="2"/>
        <v>2025-26</v>
      </c>
      <c r="X18" s="24">
        <f t="shared" si="6"/>
        <v>41337.163147500003</v>
      </c>
      <c r="Y18" s="24">
        <f t="shared" si="7"/>
        <v>42602.5</v>
      </c>
      <c r="Z18" s="24">
        <f t="shared" si="8"/>
        <v>43893.3983525</v>
      </c>
      <c r="AA18" s="8"/>
    </row>
    <row r="19" spans="1:29" x14ac:dyDescent="0.35">
      <c r="A19" s="7"/>
      <c r="F19" s="8"/>
      <c r="L19" s="10"/>
      <c r="M19" s="26"/>
      <c r="N19" s="26"/>
      <c r="O19" s="26"/>
      <c r="P19" s="8"/>
      <c r="W19" s="10"/>
      <c r="X19" s="26"/>
      <c r="Y19" s="26"/>
      <c r="Z19" s="26"/>
      <c r="AA19" s="8"/>
    </row>
    <row r="20" spans="1:29" x14ac:dyDescent="0.35">
      <c r="A20" s="10"/>
      <c r="B20" s="26"/>
      <c r="C20" s="26"/>
      <c r="D20" s="26"/>
      <c r="K20" s="10"/>
      <c r="L20" s="26"/>
      <c r="M20" s="26"/>
      <c r="N20" s="26"/>
      <c r="O20" s="8"/>
      <c r="U20" s="10"/>
      <c r="V20" s="26"/>
      <c r="W20" s="26"/>
      <c r="X20" s="26"/>
      <c r="Y20" s="8"/>
    </row>
    <row r="21" spans="1:29" x14ac:dyDescent="0.35">
      <c r="A21" s="10"/>
      <c r="B21" s="26"/>
      <c r="C21" s="26"/>
      <c r="D21" s="26"/>
      <c r="K21" s="8"/>
      <c r="L21" s="8"/>
      <c r="M21" s="8"/>
      <c r="N21" s="8"/>
      <c r="O21" s="8"/>
      <c r="U21" s="8"/>
      <c r="V21" s="8"/>
      <c r="W21" s="8"/>
      <c r="X21" s="8"/>
      <c r="Y21" s="8"/>
    </row>
    <row r="22" spans="1:29" x14ac:dyDescent="0.35">
      <c r="K22" s="8"/>
      <c r="L22" s="8"/>
      <c r="M22" s="8"/>
      <c r="N22" s="8"/>
      <c r="O22" s="8"/>
      <c r="U22" s="8"/>
      <c r="V22" s="8"/>
      <c r="W22" s="8"/>
      <c r="X22" s="8"/>
      <c r="Y22" s="8"/>
    </row>
    <row r="23" spans="1:29" x14ac:dyDescent="0.35">
      <c r="K23" s="8"/>
      <c r="L23" s="8"/>
      <c r="M23" s="8"/>
      <c r="N23" s="8"/>
      <c r="O23" s="8"/>
      <c r="U23" s="8"/>
      <c r="V23" s="8"/>
      <c r="W23" s="8"/>
      <c r="X23" s="8"/>
      <c r="Y23" s="8"/>
    </row>
    <row r="25" spans="1:29" ht="38.25" customHeight="1" x14ac:dyDescent="0.35">
      <c r="A25" s="82" t="s">
        <v>16</v>
      </c>
      <c r="B25" s="82"/>
      <c r="C25" s="82"/>
      <c r="D25" s="82"/>
      <c r="E25" s="82"/>
      <c r="F25" s="82"/>
      <c r="G25" s="82"/>
      <c r="H25" s="82"/>
      <c r="I25" s="82"/>
      <c r="K25" s="82" t="s">
        <v>16</v>
      </c>
      <c r="L25" s="82"/>
      <c r="M25" s="82"/>
      <c r="N25" s="82"/>
      <c r="O25" s="82"/>
      <c r="P25" s="82"/>
      <c r="Q25" s="82"/>
      <c r="R25" s="82"/>
      <c r="S25" s="82"/>
      <c r="U25" s="82" t="s">
        <v>16</v>
      </c>
      <c r="V25" s="82"/>
      <c r="W25" s="82"/>
      <c r="X25" s="82"/>
      <c r="Y25" s="82"/>
      <c r="Z25" s="82"/>
      <c r="AA25" s="82"/>
      <c r="AB25" s="82"/>
      <c r="AC25" s="82"/>
    </row>
    <row r="26" spans="1:29" ht="33.75" customHeight="1" x14ac:dyDescent="0.35">
      <c r="A26" s="75" t="s">
        <v>68</v>
      </c>
      <c r="B26" s="75"/>
      <c r="C26" s="75"/>
      <c r="D26" s="75"/>
      <c r="E26" s="75"/>
      <c r="F26" s="75"/>
      <c r="G26" s="75"/>
      <c r="H26" s="75"/>
      <c r="I26" s="75"/>
      <c r="K26" s="75" t="s">
        <v>68</v>
      </c>
      <c r="L26" s="75"/>
      <c r="M26" s="75"/>
      <c r="N26" s="75"/>
      <c r="O26" s="75"/>
      <c r="P26" s="75"/>
      <c r="Q26" s="75"/>
      <c r="R26" s="75"/>
      <c r="S26" s="75"/>
      <c r="U26" s="75" t="s">
        <v>69</v>
      </c>
      <c r="V26" s="75"/>
      <c r="W26" s="75"/>
      <c r="X26" s="75"/>
      <c r="Y26" s="75"/>
      <c r="Z26" s="75"/>
      <c r="AA26" s="75"/>
      <c r="AB26" s="75"/>
      <c r="AC26" s="75"/>
    </row>
    <row r="27" spans="1:29" x14ac:dyDescent="0.35">
      <c r="A27" s="75"/>
      <c r="B27" s="75"/>
      <c r="C27" s="75"/>
      <c r="D27" s="75"/>
      <c r="E27" s="75"/>
      <c r="F27" s="75"/>
      <c r="G27" s="75"/>
      <c r="H27" s="75"/>
      <c r="I27" s="75"/>
      <c r="K27" s="75"/>
      <c r="L27" s="75"/>
      <c r="M27" s="75"/>
      <c r="N27" s="75"/>
      <c r="O27" s="75"/>
      <c r="P27" s="75"/>
      <c r="Q27" s="75"/>
      <c r="R27" s="75"/>
      <c r="S27" s="75"/>
    </row>
  </sheetData>
  <mergeCells count="18">
    <mergeCell ref="A1:I1"/>
    <mergeCell ref="K1:S1"/>
    <mergeCell ref="U1:AC1"/>
    <mergeCell ref="A3:F4"/>
    <mergeCell ref="L3:Q3"/>
    <mergeCell ref="V3:AA3"/>
    <mergeCell ref="AB3:AC4"/>
    <mergeCell ref="A27:I27"/>
    <mergeCell ref="K27:S27"/>
    <mergeCell ref="U26:AC26"/>
    <mergeCell ref="K26:S26"/>
    <mergeCell ref="A26:I26"/>
    <mergeCell ref="C9:E9"/>
    <mergeCell ref="W9:Y9"/>
    <mergeCell ref="A25:I25"/>
    <mergeCell ref="K25:S25"/>
    <mergeCell ref="U25:AC25"/>
    <mergeCell ref="L9:O9"/>
  </mergeCells>
  <pageMargins left="0.7" right="0.7" top="0.75" bottom="0.75" header="0.3" footer="0.3"/>
  <pageSetup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3B4B2A3-AD11-4F98-84A5-51089C08EA3E}">
  <sheetPr>
    <tabColor theme="9" tint="0.59999389629810485"/>
  </sheetPr>
  <dimension ref="A1:K27"/>
  <sheetViews>
    <sheetView zoomScaleNormal="100" workbookViewId="0">
      <selection activeCell="A27" sqref="A27:K27"/>
    </sheetView>
  </sheetViews>
  <sheetFormatPr defaultColWidth="9.1796875" defaultRowHeight="14.5" x14ac:dyDescent="0.35"/>
  <cols>
    <col min="1" max="1" width="13.453125" style="8" customWidth="1"/>
    <col min="2" max="3" width="12" style="8" bestFit="1" customWidth="1"/>
    <col min="4" max="4" width="12.26953125" style="8" customWidth="1"/>
    <col min="5" max="5" width="9.1796875" style="8"/>
    <col min="6" max="16384" width="9.1796875" style="7"/>
  </cols>
  <sheetData>
    <row r="1" spans="1:10" ht="18.5" x14ac:dyDescent="0.35">
      <c r="A1" s="77" t="s">
        <v>74</v>
      </c>
      <c r="B1" s="77"/>
      <c r="C1" s="77"/>
      <c r="D1" s="77"/>
      <c r="E1" s="77"/>
      <c r="F1" s="77"/>
      <c r="G1" s="77"/>
      <c r="H1" s="77"/>
      <c r="I1" s="77"/>
      <c r="J1" s="77"/>
    </row>
    <row r="2" spans="1:10" ht="15.5" x14ac:dyDescent="0.35">
      <c r="A2" s="19"/>
      <c r="B2" s="19"/>
      <c r="C2" s="19"/>
      <c r="D2" s="19"/>
      <c r="I2" s="7" t="s">
        <v>3</v>
      </c>
      <c r="J2" s="40">
        <f>-1%</f>
        <v>-0.01</v>
      </c>
    </row>
    <row r="3" spans="1:10" ht="15.75" customHeight="1" x14ac:dyDescent="0.35">
      <c r="A3" s="57"/>
      <c r="B3" s="57"/>
      <c r="C3" s="57"/>
      <c r="D3" s="57"/>
      <c r="E3" s="57"/>
      <c r="F3" s="57"/>
      <c r="G3" s="57"/>
      <c r="I3" s="7" t="s">
        <v>4</v>
      </c>
      <c r="J3" s="40">
        <v>0</v>
      </c>
    </row>
    <row r="4" spans="1:10" ht="15.75" customHeight="1" x14ac:dyDescent="0.35">
      <c r="A4" s="57"/>
      <c r="B4" s="57"/>
      <c r="C4" s="57"/>
      <c r="D4" s="57"/>
      <c r="E4" s="57"/>
      <c r="F4" s="57"/>
      <c r="G4" s="57"/>
      <c r="I4" s="7" t="s">
        <v>5</v>
      </c>
      <c r="J4" s="40">
        <v>0.01</v>
      </c>
    </row>
    <row r="5" spans="1:10" ht="15.5" x14ac:dyDescent="0.35">
      <c r="A5" s="22"/>
      <c r="B5" s="21"/>
      <c r="C5" s="21"/>
      <c r="D5" s="21"/>
    </row>
    <row r="6" spans="1:10" ht="15.5" x14ac:dyDescent="0.35">
      <c r="A6" s="22"/>
      <c r="B6" s="21"/>
      <c r="C6" s="21"/>
      <c r="D6" s="21"/>
    </row>
    <row r="7" spans="1:10" ht="15.5" x14ac:dyDescent="0.35">
      <c r="A7" s="22"/>
      <c r="B7" s="21"/>
      <c r="C7" s="21"/>
      <c r="D7" s="21"/>
    </row>
    <row r="8" spans="1:10" ht="15.5" x14ac:dyDescent="0.35">
      <c r="A8" s="20"/>
      <c r="B8" s="19"/>
      <c r="C8" s="19"/>
      <c r="D8" s="19"/>
    </row>
    <row r="9" spans="1:10" ht="15.5" x14ac:dyDescent="0.35">
      <c r="A9" s="18"/>
      <c r="B9" s="17"/>
      <c r="C9" s="17"/>
      <c r="D9" s="17"/>
    </row>
    <row r="10" spans="1:10" ht="15.5" x14ac:dyDescent="0.35">
      <c r="A10" s="18"/>
      <c r="B10" s="17"/>
      <c r="C10" s="17"/>
      <c r="D10" s="17"/>
    </row>
    <row r="11" spans="1:10" ht="15.5" x14ac:dyDescent="0.35">
      <c r="B11" s="12"/>
      <c r="C11" s="81" t="s">
        <v>19</v>
      </c>
      <c r="D11" s="81"/>
      <c r="E11" s="81"/>
    </row>
    <row r="12" spans="1:10" s="15" customFormat="1" ht="31" x14ac:dyDescent="0.35">
      <c r="B12" s="11" t="s">
        <v>0</v>
      </c>
      <c r="C12" s="11" t="str">
        <f>"Change by "&amp;TEXT($J$2,"0.0%")</f>
        <v>Change by -1.0%</v>
      </c>
      <c r="D12" s="11" t="str">
        <f>"Change by "&amp;TEXT($J$3,"0.0%")</f>
        <v>Change by 0.0%</v>
      </c>
      <c r="E12" s="11" t="str">
        <f>"Change by  "&amp;TEXT($J$4,"0.0%")</f>
        <v>Change by  1.0%</v>
      </c>
    </row>
    <row r="13" spans="1:10" ht="15.5" x14ac:dyDescent="0.35">
      <c r="B13" s="1" t="s">
        <v>31</v>
      </c>
      <c r="C13" s="42">
        <v>24580.5</v>
      </c>
      <c r="D13" s="42">
        <f>C13</f>
        <v>24580.5</v>
      </c>
      <c r="E13" s="42">
        <f>C13</f>
        <v>24580.5</v>
      </c>
    </row>
    <row r="14" spans="1:10" ht="15.5" x14ac:dyDescent="0.35">
      <c r="B14" s="1" t="s">
        <v>32</v>
      </c>
      <c r="C14" s="42">
        <v>24816</v>
      </c>
      <c r="D14" s="42">
        <f>C14</f>
        <v>24816</v>
      </c>
      <c r="E14" s="42">
        <f>C14</f>
        <v>24816</v>
      </c>
    </row>
    <row r="15" spans="1:10" ht="15.5" x14ac:dyDescent="0.35">
      <c r="B15" s="1" t="s">
        <v>33</v>
      </c>
      <c r="C15" s="42">
        <v>22289</v>
      </c>
      <c r="D15" s="42">
        <f>C15</f>
        <v>22289</v>
      </c>
      <c r="E15" s="42">
        <f>C15</f>
        <v>22289</v>
      </c>
    </row>
    <row r="16" spans="1:10" ht="15.5" x14ac:dyDescent="0.35">
      <c r="B16" s="1" t="s">
        <v>34</v>
      </c>
      <c r="C16" s="42">
        <v>20644.5</v>
      </c>
      <c r="D16" s="42">
        <f>C16</f>
        <v>20644.5</v>
      </c>
      <c r="E16" s="42">
        <f>C16</f>
        <v>20644.5</v>
      </c>
    </row>
    <row r="17" spans="1:11" ht="15.5" x14ac:dyDescent="0.35">
      <c r="B17" s="1" t="s">
        <v>35</v>
      </c>
      <c r="C17" s="42">
        <v>20250</v>
      </c>
      <c r="D17" s="42">
        <f>C17</f>
        <v>20250</v>
      </c>
      <c r="E17" s="42">
        <f>C17</f>
        <v>20250</v>
      </c>
    </row>
    <row r="18" spans="1:11" x14ac:dyDescent="0.35">
      <c r="B18" s="9" t="s">
        <v>36</v>
      </c>
      <c r="C18" s="44">
        <f>C17+(C17*$J$2)</f>
        <v>20047.5</v>
      </c>
      <c r="D18" s="44">
        <f>D17+(D17*$J$3)</f>
        <v>20250</v>
      </c>
      <c r="E18" s="44">
        <f>E17+(E17*$J$4)</f>
        <v>20452.5</v>
      </c>
    </row>
    <row r="19" spans="1:11" x14ac:dyDescent="0.35">
      <c r="B19" s="9" t="s">
        <v>37</v>
      </c>
      <c r="C19" s="44">
        <f>C18+(C18*$J$2)</f>
        <v>19847.025000000001</v>
      </c>
      <c r="D19" s="44">
        <f>D18+(D18*$J$3)</f>
        <v>20250</v>
      </c>
      <c r="E19" s="44">
        <f>E18+(E18*$J$4)</f>
        <v>20657.025000000001</v>
      </c>
    </row>
    <row r="20" spans="1:11" x14ac:dyDescent="0.35">
      <c r="B20" s="9" t="s">
        <v>38</v>
      </c>
      <c r="C20" s="44">
        <f>C19+(C19*$J$2)</f>
        <v>19648.554750000003</v>
      </c>
      <c r="D20" s="44">
        <f>D19+(D19*$J$3)</f>
        <v>20250</v>
      </c>
      <c r="E20" s="44">
        <f>E19+(E19*$J$4)</f>
        <v>20863.595250000002</v>
      </c>
    </row>
    <row r="22" spans="1:11" ht="15.75" customHeight="1" x14ac:dyDescent="0.35">
      <c r="A22" s="14"/>
      <c r="B22" s="14"/>
      <c r="C22" s="14"/>
      <c r="D22" s="14"/>
    </row>
    <row r="23" spans="1:11" ht="15" customHeight="1" x14ac:dyDescent="0.35">
      <c r="A23" s="14"/>
      <c r="B23" s="14"/>
      <c r="C23" s="14"/>
      <c r="D23" s="14"/>
    </row>
    <row r="25" spans="1:11" ht="6" customHeight="1" x14ac:dyDescent="0.35"/>
    <row r="26" spans="1:11" ht="63" customHeight="1" x14ac:dyDescent="0.35">
      <c r="A26" s="82" t="s">
        <v>16</v>
      </c>
      <c r="B26" s="82"/>
      <c r="C26" s="82"/>
      <c r="D26" s="82"/>
      <c r="E26" s="82"/>
      <c r="F26" s="82"/>
      <c r="G26" s="82"/>
      <c r="H26" s="82"/>
      <c r="I26" s="82"/>
      <c r="J26" s="82"/>
      <c r="K26" s="82"/>
    </row>
    <row r="27" spans="1:11" ht="15" customHeight="1" x14ac:dyDescent="0.35">
      <c r="A27" s="75" t="s">
        <v>83</v>
      </c>
      <c r="B27" s="75"/>
      <c r="C27" s="75"/>
      <c r="D27" s="75"/>
      <c r="E27" s="75"/>
      <c r="F27" s="75"/>
      <c r="G27" s="75"/>
      <c r="H27" s="75"/>
      <c r="I27" s="75"/>
      <c r="J27" s="75"/>
      <c r="K27" s="75"/>
    </row>
  </sheetData>
  <mergeCells count="4">
    <mergeCell ref="A1:J1"/>
    <mergeCell ref="C11:E11"/>
    <mergeCell ref="A27:K27"/>
    <mergeCell ref="A26:K26"/>
  </mergeCells>
  <pageMargins left="0.7" right="0.7" top="0.75" bottom="0.75" header="0.3" footer="0.3"/>
  <pageSetup orientation="landscape"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3A7B4D2-3E37-4719-BAFF-903D7DE632E3}">
  <sheetPr>
    <tabColor theme="9" tint="0.59999389629810485"/>
  </sheetPr>
  <dimension ref="A1:AB27"/>
  <sheetViews>
    <sheetView topLeftCell="E1" zoomScaleNormal="100" workbookViewId="0">
      <selection activeCell="S2" sqref="S2:S4"/>
    </sheetView>
  </sheetViews>
  <sheetFormatPr defaultColWidth="9.1796875" defaultRowHeight="14.5" x14ac:dyDescent="0.35"/>
  <cols>
    <col min="1" max="2" width="9.1796875" style="8"/>
    <col min="3" max="5" width="12" style="8" bestFit="1" customWidth="1"/>
    <col min="6" max="9" width="9.1796875" style="7"/>
    <col min="10" max="10" width="2.453125" style="7" customWidth="1"/>
    <col min="11" max="12" width="9.1796875" style="7"/>
    <col min="13" max="15" width="12" style="7" bestFit="1" customWidth="1"/>
    <col min="16" max="19" width="9.1796875" style="7"/>
    <col min="20" max="20" width="2.26953125" style="7" customWidth="1"/>
    <col min="21" max="21" width="9.1796875" style="7"/>
    <col min="22" max="22" width="10.81640625" style="7" customWidth="1"/>
    <col min="23" max="23" width="10.453125" style="7" customWidth="1"/>
    <col min="24" max="24" width="10.54296875" style="7" customWidth="1"/>
    <col min="25" max="26" width="12" style="7" bestFit="1" customWidth="1"/>
    <col min="27" max="27" width="14.26953125" style="7" customWidth="1"/>
    <col min="28" max="16384" width="9.1796875" style="7"/>
  </cols>
  <sheetData>
    <row r="1" spans="1:28" ht="35.25" customHeight="1" x14ac:dyDescent="0.35">
      <c r="A1" s="83" t="s">
        <v>81</v>
      </c>
      <c r="B1" s="77"/>
      <c r="C1" s="77"/>
      <c r="D1" s="77"/>
      <c r="E1" s="77"/>
      <c r="F1" s="77"/>
      <c r="G1" s="77"/>
      <c r="H1" s="77"/>
      <c r="I1" s="77"/>
      <c r="K1" s="83" t="s">
        <v>82</v>
      </c>
      <c r="L1" s="77"/>
      <c r="M1" s="77"/>
      <c r="N1" s="77"/>
      <c r="O1" s="77"/>
      <c r="P1" s="77"/>
      <c r="Q1" s="77"/>
      <c r="R1" s="77"/>
      <c r="S1" s="77"/>
      <c r="U1" s="83" t="s">
        <v>80</v>
      </c>
      <c r="V1" s="77"/>
      <c r="W1" s="77"/>
      <c r="X1" s="77"/>
      <c r="Y1" s="77"/>
      <c r="Z1" s="77"/>
      <c r="AA1" s="77"/>
      <c r="AB1" s="77"/>
    </row>
    <row r="2" spans="1:28" ht="15.5" x14ac:dyDescent="0.35">
      <c r="A2" s="19"/>
      <c r="B2" s="19"/>
      <c r="C2" s="19"/>
      <c r="D2" s="19"/>
      <c r="H2" s="7" t="s">
        <v>3</v>
      </c>
      <c r="I2" s="40">
        <v>-0.01</v>
      </c>
      <c r="K2" s="17"/>
      <c r="L2" s="17"/>
      <c r="M2" s="17"/>
      <c r="N2" s="17"/>
      <c r="O2" s="8"/>
      <c r="R2" s="7" t="s">
        <v>3</v>
      </c>
      <c r="S2" s="40">
        <v>-0.01</v>
      </c>
      <c r="U2" s="17"/>
      <c r="V2" s="17"/>
      <c r="W2" s="17"/>
      <c r="X2" s="17"/>
      <c r="Y2" s="8"/>
    </row>
    <row r="3" spans="1:28" ht="15.75" customHeight="1" x14ac:dyDescent="0.35">
      <c r="A3" s="57"/>
      <c r="B3" s="57"/>
      <c r="C3" s="57"/>
      <c r="D3" s="57"/>
      <c r="E3" s="57"/>
      <c r="F3" s="57"/>
      <c r="H3" s="7" t="s">
        <v>4</v>
      </c>
      <c r="I3" s="40">
        <v>0</v>
      </c>
      <c r="K3" s="30"/>
      <c r="L3" s="57"/>
      <c r="M3" s="57"/>
      <c r="N3" s="57"/>
      <c r="O3" s="57"/>
      <c r="P3" s="57"/>
      <c r="Q3" s="57"/>
      <c r="R3" s="7" t="s">
        <v>4</v>
      </c>
      <c r="S3" s="40">
        <v>0</v>
      </c>
      <c r="U3" s="30"/>
      <c r="V3" s="57"/>
      <c r="W3" s="57"/>
      <c r="X3" s="57"/>
      <c r="Y3" s="57"/>
      <c r="Z3" s="82" t="s">
        <v>26</v>
      </c>
      <c r="AA3" s="82"/>
    </row>
    <row r="4" spans="1:28" ht="15.75" customHeight="1" x14ac:dyDescent="0.35">
      <c r="A4" s="57"/>
      <c r="B4" s="57"/>
      <c r="C4" s="57"/>
      <c r="D4" s="57"/>
      <c r="E4" s="57"/>
      <c r="F4" s="57"/>
      <c r="H4" s="7" t="s">
        <v>5</v>
      </c>
      <c r="I4" s="40">
        <v>0.01</v>
      </c>
      <c r="K4" s="8"/>
      <c r="L4" s="29"/>
      <c r="M4" s="29"/>
      <c r="N4" s="29"/>
      <c r="O4" s="29"/>
      <c r="P4" s="29"/>
      <c r="R4" s="7" t="s">
        <v>5</v>
      </c>
      <c r="S4" s="40">
        <v>0.01</v>
      </c>
      <c r="U4" s="8"/>
      <c r="V4" s="29"/>
      <c r="W4" s="29"/>
      <c r="X4" s="29"/>
      <c r="Y4" s="29"/>
      <c r="Z4" s="82"/>
      <c r="AA4" s="82"/>
    </row>
    <row r="5" spans="1:28" ht="15.5" x14ac:dyDescent="0.35">
      <c r="A5" s="22"/>
      <c r="B5" s="21"/>
      <c r="C5" s="21"/>
      <c r="D5" s="21"/>
      <c r="K5" s="8"/>
      <c r="L5" s="8"/>
      <c r="M5" s="8"/>
      <c r="N5" s="8"/>
      <c r="O5" s="8"/>
      <c r="U5" s="8"/>
      <c r="V5" s="8"/>
      <c r="W5" s="8"/>
      <c r="X5" s="8"/>
      <c r="Y5" s="8"/>
    </row>
    <row r="6" spans="1:28" ht="15.5" x14ac:dyDescent="0.35">
      <c r="A6" s="20"/>
      <c r="B6" s="19"/>
      <c r="C6" s="19"/>
      <c r="D6" s="19"/>
      <c r="K6" s="8"/>
      <c r="L6" s="8"/>
      <c r="M6" s="8"/>
      <c r="N6" s="8"/>
      <c r="O6" s="8"/>
      <c r="U6" s="8"/>
      <c r="V6" s="8"/>
      <c r="W6" s="8"/>
      <c r="X6" s="8"/>
      <c r="Y6" s="8"/>
    </row>
    <row r="7" spans="1:28" ht="15.5" x14ac:dyDescent="0.35">
      <c r="A7" s="18"/>
      <c r="B7" s="17"/>
      <c r="C7" s="17"/>
      <c r="D7" s="17"/>
      <c r="K7" s="8"/>
      <c r="L7" s="8"/>
      <c r="M7" s="8"/>
      <c r="N7" s="8"/>
      <c r="O7" s="8"/>
      <c r="U7" s="8"/>
      <c r="V7" s="8"/>
      <c r="W7" s="8"/>
      <c r="X7" s="8"/>
      <c r="Y7" s="8"/>
    </row>
    <row r="8" spans="1:28" x14ac:dyDescent="0.35">
      <c r="K8" s="8"/>
      <c r="L8" s="8"/>
      <c r="M8" s="8"/>
      <c r="N8" s="8"/>
      <c r="O8" s="8"/>
      <c r="U8" s="8"/>
      <c r="V8" s="8"/>
      <c r="W8" s="8"/>
      <c r="X8" s="8"/>
      <c r="Y8" s="8"/>
    </row>
    <row r="9" spans="1:28" ht="15.5" x14ac:dyDescent="0.35">
      <c r="B9" s="27"/>
      <c r="C9" s="86" t="s">
        <v>25</v>
      </c>
      <c r="D9" s="86"/>
      <c r="E9" s="86"/>
      <c r="F9" s="27"/>
      <c r="K9" s="8"/>
      <c r="L9" s="84" t="s">
        <v>24</v>
      </c>
      <c r="M9" s="84"/>
      <c r="N9" s="84"/>
      <c r="O9" s="8"/>
      <c r="V9" s="8"/>
      <c r="W9" s="84" t="s">
        <v>23</v>
      </c>
      <c r="X9" s="84"/>
      <c r="Y9" s="84"/>
      <c r="Z9" s="8"/>
    </row>
    <row r="10" spans="1:28" ht="31" x14ac:dyDescent="0.35">
      <c r="A10" s="7"/>
      <c r="B10" s="28" t="s">
        <v>0</v>
      </c>
      <c r="C10" s="28" t="str">
        <f>"Change by "&amp;TEXT($I$2,"0.0%")</f>
        <v>Change by -1.0%</v>
      </c>
      <c r="D10" s="28" t="str">
        <f>"Change by "&amp;TEXT($I$3,"0.0%")</f>
        <v>Change by 0.0%</v>
      </c>
      <c r="E10" s="28" t="str">
        <f>"Change by  "&amp;TEXT($I$4,"0.0%")</f>
        <v>Change by  1.0%</v>
      </c>
      <c r="F10" s="27"/>
      <c r="L10" s="16" t="s">
        <v>0</v>
      </c>
      <c r="M10" s="16" t="str">
        <f>"Change by "&amp;TEXT($S$2,"0.0%")</f>
        <v>Change by -1.0%</v>
      </c>
      <c r="N10" s="16" t="str">
        <f>"Change by "&amp;TEXT($S$3,"0.0%")</f>
        <v>Change by 0.0%</v>
      </c>
      <c r="O10" s="16" t="str">
        <f>"Change by  "&amp;TEXT($S$4,"0.0%")</f>
        <v>Change by  1.0%</v>
      </c>
      <c r="P10" s="8"/>
      <c r="W10" s="16" t="s">
        <v>0</v>
      </c>
      <c r="X10" s="16" t="s">
        <v>22</v>
      </c>
      <c r="Y10" s="16" t="s">
        <v>21</v>
      </c>
      <c r="Z10" s="16" t="s">
        <v>20</v>
      </c>
      <c r="AA10" s="8"/>
    </row>
    <row r="11" spans="1:28" ht="15.5" x14ac:dyDescent="0.35">
      <c r="A11" s="7"/>
      <c r="B11" s="10" t="s">
        <v>31</v>
      </c>
      <c r="C11" s="42">
        <v>16690.5</v>
      </c>
      <c r="D11" s="42">
        <f>C11</f>
        <v>16690.5</v>
      </c>
      <c r="E11" s="42">
        <f>C11</f>
        <v>16690.5</v>
      </c>
      <c r="F11" s="8"/>
      <c r="L11" s="10" t="str">
        <f>B11</f>
        <v>FA2018</v>
      </c>
      <c r="M11" s="42">
        <v>7890</v>
      </c>
      <c r="N11" s="42">
        <f>M11</f>
        <v>7890</v>
      </c>
      <c r="O11" s="42">
        <f>M11</f>
        <v>7890</v>
      </c>
      <c r="P11" s="8"/>
      <c r="W11" s="10" t="str">
        <f>L11</f>
        <v>FA2018</v>
      </c>
      <c r="X11" s="42">
        <f>M11+C11</f>
        <v>24580.5</v>
      </c>
      <c r="Y11" s="42">
        <f t="shared" ref="Y11:Z18" si="0">N11+D11</f>
        <v>24580.5</v>
      </c>
      <c r="Z11" s="42">
        <f t="shared" si="0"/>
        <v>24580.5</v>
      </c>
      <c r="AA11" s="8"/>
    </row>
    <row r="12" spans="1:28" ht="15.5" x14ac:dyDescent="0.35">
      <c r="A12" s="7"/>
      <c r="B12" s="10" t="s">
        <v>32</v>
      </c>
      <c r="C12" s="42">
        <v>16490</v>
      </c>
      <c r="D12" s="42">
        <f>C12</f>
        <v>16490</v>
      </c>
      <c r="E12" s="42">
        <f>C12</f>
        <v>16490</v>
      </c>
      <c r="F12" s="8"/>
      <c r="L12" s="10" t="str">
        <f t="shared" ref="L12:L18" si="1">B12</f>
        <v>FA2019</v>
      </c>
      <c r="M12" s="42">
        <v>8326</v>
      </c>
      <c r="N12" s="42">
        <f>M12</f>
        <v>8326</v>
      </c>
      <c r="O12" s="42">
        <f>M12</f>
        <v>8326</v>
      </c>
      <c r="P12" s="8"/>
      <c r="W12" s="10" t="str">
        <f t="shared" ref="W12:W18" si="2">L12</f>
        <v>FA2019</v>
      </c>
      <c r="X12" s="42">
        <f t="shared" ref="X12:X18" si="3">M12+C12</f>
        <v>24816</v>
      </c>
      <c r="Y12" s="42">
        <f t="shared" si="0"/>
        <v>24816</v>
      </c>
      <c r="Z12" s="42">
        <f t="shared" si="0"/>
        <v>24816</v>
      </c>
      <c r="AA12" s="8"/>
    </row>
    <row r="13" spans="1:28" ht="15.5" x14ac:dyDescent="0.35">
      <c r="A13" s="7"/>
      <c r="B13" s="10" t="s">
        <v>33</v>
      </c>
      <c r="C13" s="42">
        <v>14356</v>
      </c>
      <c r="D13" s="42">
        <f>C13</f>
        <v>14356</v>
      </c>
      <c r="E13" s="42">
        <f>C13</f>
        <v>14356</v>
      </c>
      <c r="F13" s="8"/>
      <c r="L13" s="10" t="str">
        <f t="shared" si="1"/>
        <v>FA2020</v>
      </c>
      <c r="M13" s="42">
        <v>7933</v>
      </c>
      <c r="N13" s="42">
        <f>M13</f>
        <v>7933</v>
      </c>
      <c r="O13" s="42">
        <f>M13</f>
        <v>7933</v>
      </c>
      <c r="P13" s="8"/>
      <c r="W13" s="10" t="str">
        <f t="shared" si="2"/>
        <v>FA2020</v>
      </c>
      <c r="X13" s="42">
        <f t="shared" si="3"/>
        <v>22289</v>
      </c>
      <c r="Y13" s="42">
        <f t="shared" si="0"/>
        <v>22289</v>
      </c>
      <c r="Z13" s="42">
        <f t="shared" si="0"/>
        <v>22289</v>
      </c>
      <c r="AA13" s="8"/>
    </row>
    <row r="14" spans="1:28" ht="15.5" x14ac:dyDescent="0.35">
      <c r="A14" s="7"/>
      <c r="B14" s="10" t="s">
        <v>34</v>
      </c>
      <c r="C14" s="42">
        <v>13252.5</v>
      </c>
      <c r="D14" s="42">
        <f>C14</f>
        <v>13252.5</v>
      </c>
      <c r="E14" s="42">
        <f>C14</f>
        <v>13252.5</v>
      </c>
      <c r="F14" s="8"/>
      <c r="L14" s="10" t="str">
        <f t="shared" si="1"/>
        <v>FA2021</v>
      </c>
      <c r="M14" s="42">
        <v>7392</v>
      </c>
      <c r="N14" s="42">
        <f>M14</f>
        <v>7392</v>
      </c>
      <c r="O14" s="42">
        <f>M14</f>
        <v>7392</v>
      </c>
      <c r="P14" s="8"/>
      <c r="W14" s="10" t="str">
        <f t="shared" si="2"/>
        <v>FA2021</v>
      </c>
      <c r="X14" s="42">
        <f t="shared" si="3"/>
        <v>20644.5</v>
      </c>
      <c r="Y14" s="42">
        <f t="shared" si="0"/>
        <v>20644.5</v>
      </c>
      <c r="Z14" s="42">
        <f t="shared" si="0"/>
        <v>20644.5</v>
      </c>
      <c r="AA14" s="8"/>
    </row>
    <row r="15" spans="1:28" ht="15.5" x14ac:dyDescent="0.35">
      <c r="A15" s="7"/>
      <c r="B15" s="10" t="s">
        <v>35</v>
      </c>
      <c r="C15" s="42">
        <v>12299</v>
      </c>
      <c r="D15" s="42">
        <f>C15</f>
        <v>12299</v>
      </c>
      <c r="E15" s="42">
        <f>C15</f>
        <v>12299</v>
      </c>
      <c r="F15" s="8"/>
      <c r="L15" s="10" t="str">
        <f t="shared" si="1"/>
        <v>FA2022</v>
      </c>
      <c r="M15" s="42">
        <v>7951</v>
      </c>
      <c r="N15" s="42">
        <f>M15</f>
        <v>7951</v>
      </c>
      <c r="O15" s="42">
        <f>M15</f>
        <v>7951</v>
      </c>
      <c r="P15" s="8"/>
      <c r="W15" s="10" t="str">
        <f t="shared" si="2"/>
        <v>FA2022</v>
      </c>
      <c r="X15" s="42">
        <f t="shared" si="3"/>
        <v>20250</v>
      </c>
      <c r="Y15" s="42">
        <f t="shared" si="0"/>
        <v>20250</v>
      </c>
      <c r="Z15" s="42">
        <f t="shared" si="0"/>
        <v>20250</v>
      </c>
      <c r="AA15" s="8"/>
    </row>
    <row r="16" spans="1:28" ht="15.5" x14ac:dyDescent="0.35">
      <c r="A16" s="7"/>
      <c r="B16" s="9" t="s">
        <v>36</v>
      </c>
      <c r="C16" s="44">
        <f>C15+(C15*$I$2)</f>
        <v>12176.01</v>
      </c>
      <c r="D16" s="44">
        <f>D15+(D15*$I$3)</f>
        <v>12299</v>
      </c>
      <c r="E16" s="44">
        <f>E15+(E15*$I$4)</f>
        <v>12421.99</v>
      </c>
      <c r="F16" s="8"/>
      <c r="L16" s="9" t="str">
        <f t="shared" si="1"/>
        <v>FA2023</v>
      </c>
      <c r="M16" s="44">
        <f>M15+(M15*$S$2)</f>
        <v>7871.49</v>
      </c>
      <c r="N16" s="44">
        <f>N15+(N15*$S$3)</f>
        <v>7951</v>
      </c>
      <c r="O16" s="44">
        <f>O15+(O15*$S$4)</f>
        <v>8030.51</v>
      </c>
      <c r="P16" s="8"/>
      <c r="W16" s="9" t="str">
        <f t="shared" si="2"/>
        <v>FA2023</v>
      </c>
      <c r="X16" s="43">
        <f t="shared" si="3"/>
        <v>20047.5</v>
      </c>
      <c r="Y16" s="43">
        <f t="shared" si="0"/>
        <v>20250</v>
      </c>
      <c r="Z16" s="43">
        <f t="shared" si="0"/>
        <v>20452.5</v>
      </c>
      <c r="AA16" s="8"/>
    </row>
    <row r="17" spans="1:28" ht="15.5" x14ac:dyDescent="0.35">
      <c r="A17" s="7"/>
      <c r="B17" s="9" t="s">
        <v>37</v>
      </c>
      <c r="C17" s="44">
        <f>C16+(C16*$I$2)</f>
        <v>12054.249900000001</v>
      </c>
      <c r="D17" s="44">
        <f>D16+(D16*$I$3)</f>
        <v>12299</v>
      </c>
      <c r="E17" s="44">
        <f>E16+(E16*$I$4)</f>
        <v>12546.2099</v>
      </c>
      <c r="F17" s="8"/>
      <c r="L17" s="9" t="str">
        <f t="shared" si="1"/>
        <v>FA2024</v>
      </c>
      <c r="M17" s="44">
        <f>M16+(M16*$S$2)</f>
        <v>7792.7750999999998</v>
      </c>
      <c r="N17" s="44">
        <f>N16+(N16*$S$3)</f>
        <v>7951</v>
      </c>
      <c r="O17" s="44">
        <f>O16+(O16*$S$4)</f>
        <v>8110.8150999999998</v>
      </c>
      <c r="P17" s="8"/>
      <c r="W17" s="9" t="str">
        <f t="shared" si="2"/>
        <v>FA2024</v>
      </c>
      <c r="X17" s="43">
        <f t="shared" si="3"/>
        <v>19847.025000000001</v>
      </c>
      <c r="Y17" s="43">
        <f t="shared" si="0"/>
        <v>20250</v>
      </c>
      <c r="Z17" s="43">
        <f t="shared" si="0"/>
        <v>20657.025000000001</v>
      </c>
      <c r="AA17" s="8"/>
    </row>
    <row r="18" spans="1:28" ht="15.5" x14ac:dyDescent="0.35">
      <c r="A18" s="7"/>
      <c r="B18" s="9" t="s">
        <v>38</v>
      </c>
      <c r="C18" s="44">
        <f>C17+(C17*$I$2)</f>
        <v>11933.707401000001</v>
      </c>
      <c r="D18" s="44">
        <f>D17+(D17*$I$3)</f>
        <v>12299</v>
      </c>
      <c r="E18" s="44">
        <f>E17+(E17*$I$4)</f>
        <v>12671.671999</v>
      </c>
      <c r="F18" s="8"/>
      <c r="L18" s="9" t="str">
        <f t="shared" si="1"/>
        <v>FA2025</v>
      </c>
      <c r="M18" s="44">
        <f>M17+(M17*$S$2)</f>
        <v>7714.8473489999997</v>
      </c>
      <c r="N18" s="44">
        <f>N17+(N17*$S$3)</f>
        <v>7951</v>
      </c>
      <c r="O18" s="44">
        <f>O17+(O17*$S$4)</f>
        <v>8191.9232510000002</v>
      </c>
      <c r="P18" s="8"/>
      <c r="W18" s="9" t="str">
        <f t="shared" si="2"/>
        <v>FA2025</v>
      </c>
      <c r="X18" s="43">
        <f t="shared" si="3"/>
        <v>19648.554750000003</v>
      </c>
      <c r="Y18" s="43">
        <f t="shared" si="0"/>
        <v>20250</v>
      </c>
      <c r="Z18" s="43">
        <f t="shared" si="0"/>
        <v>20863.595249999998</v>
      </c>
      <c r="AA18" s="8"/>
    </row>
    <row r="19" spans="1:28" x14ac:dyDescent="0.35">
      <c r="A19" s="7"/>
      <c r="L19" s="10"/>
      <c r="M19" s="26"/>
      <c r="N19" s="26"/>
      <c r="O19" s="26"/>
      <c r="P19" s="8"/>
      <c r="W19" s="10"/>
      <c r="X19" s="26"/>
      <c r="Y19" s="26"/>
      <c r="Z19" s="26"/>
      <c r="AA19" s="8"/>
    </row>
    <row r="20" spans="1:28" x14ac:dyDescent="0.35">
      <c r="A20" s="7"/>
      <c r="B20" s="10"/>
      <c r="C20" s="26"/>
      <c r="D20" s="26"/>
      <c r="E20" s="26"/>
      <c r="F20" s="8"/>
      <c r="L20" s="10"/>
      <c r="M20" s="26"/>
      <c r="N20" s="26"/>
      <c r="O20" s="26"/>
      <c r="P20" s="8"/>
      <c r="V20" s="10"/>
      <c r="W20" s="26"/>
      <c r="X20" s="26"/>
      <c r="Y20" s="26"/>
      <c r="Z20" s="8"/>
    </row>
    <row r="21" spans="1:28" x14ac:dyDescent="0.35">
      <c r="A21" s="10"/>
      <c r="B21" s="26"/>
      <c r="C21" s="26"/>
      <c r="D21" s="26"/>
      <c r="K21" s="8"/>
      <c r="L21" s="8"/>
      <c r="M21" s="8"/>
      <c r="N21" s="8"/>
      <c r="O21" s="8"/>
      <c r="U21" s="8"/>
      <c r="V21" s="8"/>
      <c r="W21" s="8"/>
      <c r="X21" s="8"/>
      <c r="Y21" s="8"/>
    </row>
    <row r="22" spans="1:28" x14ac:dyDescent="0.35">
      <c r="K22" s="8"/>
      <c r="L22" s="8"/>
      <c r="M22" s="8"/>
      <c r="N22" s="8"/>
      <c r="O22" s="8"/>
      <c r="U22" s="8"/>
      <c r="V22" s="8"/>
      <c r="W22" s="8"/>
      <c r="X22" s="8"/>
      <c r="Y22" s="8"/>
    </row>
    <row r="23" spans="1:28" x14ac:dyDescent="0.35">
      <c r="K23" s="8"/>
      <c r="L23" s="8"/>
      <c r="M23" s="8"/>
      <c r="N23" s="8"/>
      <c r="O23" s="8"/>
      <c r="U23" s="8"/>
      <c r="V23" s="8"/>
      <c r="W23" s="8"/>
      <c r="X23" s="8"/>
      <c r="Y23" s="8"/>
    </row>
    <row r="25" spans="1:28" ht="38.25" customHeight="1" x14ac:dyDescent="0.35">
      <c r="A25" s="82" t="s">
        <v>16</v>
      </c>
      <c r="B25" s="82"/>
      <c r="C25" s="82"/>
      <c r="D25" s="82"/>
      <c r="E25" s="82"/>
      <c r="F25" s="82"/>
      <c r="G25" s="82"/>
      <c r="H25" s="82"/>
      <c r="I25" s="82"/>
      <c r="K25" s="82" t="s">
        <v>16</v>
      </c>
      <c r="L25" s="82"/>
      <c r="M25" s="82"/>
      <c r="N25" s="82"/>
      <c r="O25" s="82"/>
      <c r="P25" s="82"/>
      <c r="Q25" s="82"/>
      <c r="R25" s="82"/>
      <c r="S25" s="82"/>
      <c r="U25" s="82" t="s">
        <v>16</v>
      </c>
      <c r="V25" s="82"/>
      <c r="W25" s="82"/>
      <c r="X25" s="82"/>
      <c r="Y25" s="82"/>
      <c r="Z25" s="82"/>
      <c r="AA25" s="82"/>
      <c r="AB25" s="82"/>
    </row>
    <row r="26" spans="1:28" ht="28.5" customHeight="1" x14ac:dyDescent="0.35">
      <c r="A26" s="75" t="s">
        <v>83</v>
      </c>
      <c r="B26" s="75"/>
      <c r="C26" s="75"/>
      <c r="D26" s="75"/>
      <c r="E26" s="75"/>
      <c r="F26" s="75"/>
      <c r="G26" s="75"/>
      <c r="H26" s="75"/>
      <c r="I26" s="75"/>
      <c r="J26" s="66"/>
      <c r="K26" s="75" t="s">
        <v>83</v>
      </c>
      <c r="L26" s="75"/>
      <c r="M26" s="75"/>
      <c r="N26" s="75"/>
      <c r="O26" s="75"/>
      <c r="P26" s="75"/>
      <c r="Q26" s="75"/>
      <c r="R26" s="75"/>
      <c r="S26" s="75"/>
      <c r="U26" s="75" t="s">
        <v>84</v>
      </c>
      <c r="V26" s="75"/>
      <c r="W26" s="75"/>
      <c r="X26" s="75"/>
      <c r="Y26" s="75"/>
      <c r="Z26" s="75"/>
      <c r="AA26" s="75"/>
      <c r="AB26" s="75"/>
    </row>
    <row r="27" spans="1:28" x14ac:dyDescent="0.35">
      <c r="K27" s="8"/>
      <c r="L27" s="8"/>
      <c r="M27" s="8"/>
      <c r="N27" s="8"/>
      <c r="O27" s="8"/>
      <c r="U27" s="8"/>
      <c r="V27" s="8"/>
      <c r="W27" s="8"/>
      <c r="X27" s="8"/>
      <c r="Y27" s="8"/>
    </row>
  </sheetData>
  <mergeCells count="13">
    <mergeCell ref="A26:I26"/>
    <mergeCell ref="K26:S26"/>
    <mergeCell ref="U26:AB26"/>
    <mergeCell ref="A1:I1"/>
    <mergeCell ref="K1:S1"/>
    <mergeCell ref="U1:AB1"/>
    <mergeCell ref="Z3:AA4"/>
    <mergeCell ref="C9:E9"/>
    <mergeCell ref="L9:N9"/>
    <mergeCell ref="W9:Y9"/>
    <mergeCell ref="A25:I25"/>
    <mergeCell ref="K25:S25"/>
    <mergeCell ref="U25:AB25"/>
  </mergeCells>
  <pageMargins left="0.65" right="0.5" top="0.65" bottom="0.5" header="0.3" footer="0.3"/>
  <pageSetup orientation="portrait" r:id="rId1"/>
  <colBreaks count="2" manualBreakCount="2">
    <brk id="9" max="1048575" man="1"/>
    <brk id="19" max="1048575" man="1"/>
  </colBreaks>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13ED0A0-6ABB-4E67-8158-295BA028839F}">
  <sheetPr>
    <tabColor theme="9" tint="0.59999389629810485"/>
  </sheetPr>
  <dimension ref="A1:AC27"/>
  <sheetViews>
    <sheetView topLeftCell="D1" zoomScaleNormal="100" workbookViewId="0">
      <selection activeCell="U26" sqref="U26:AC26"/>
    </sheetView>
  </sheetViews>
  <sheetFormatPr defaultColWidth="9.1796875" defaultRowHeight="14.5" x14ac:dyDescent="0.35"/>
  <cols>
    <col min="1" max="5" width="9.1796875" style="8"/>
    <col min="6" max="9" width="9.1796875" style="7"/>
    <col min="10" max="10" width="2.453125" style="7" customWidth="1"/>
    <col min="11" max="18" width="9.1796875" style="7"/>
    <col min="19" max="19" width="10.453125" style="7" customWidth="1"/>
    <col min="20" max="20" width="2.26953125" style="7" customWidth="1"/>
    <col min="21" max="21" width="9.1796875" style="7"/>
    <col min="22" max="24" width="10.26953125" style="7" customWidth="1"/>
    <col min="25" max="28" width="9.1796875" style="7"/>
    <col min="29" max="29" width="12.7265625" style="7" customWidth="1"/>
    <col min="30" max="16384" width="9.1796875" style="7"/>
  </cols>
  <sheetData>
    <row r="1" spans="1:29" ht="33" customHeight="1" x14ac:dyDescent="0.35">
      <c r="A1" s="83" t="s">
        <v>87</v>
      </c>
      <c r="B1" s="77"/>
      <c r="C1" s="77"/>
      <c r="D1" s="77"/>
      <c r="E1" s="77"/>
      <c r="F1" s="77"/>
      <c r="G1" s="77"/>
      <c r="H1" s="77"/>
      <c r="I1" s="77"/>
      <c r="K1" s="83" t="s">
        <v>86</v>
      </c>
      <c r="L1" s="83"/>
      <c r="M1" s="83"/>
      <c r="N1" s="83"/>
      <c r="O1" s="83"/>
      <c r="P1" s="83"/>
      <c r="Q1" s="83"/>
      <c r="R1" s="83"/>
      <c r="S1" s="83"/>
      <c r="U1" s="83" t="s">
        <v>85</v>
      </c>
      <c r="V1" s="77"/>
      <c r="W1" s="77"/>
      <c r="X1" s="77"/>
      <c r="Y1" s="77"/>
      <c r="Z1" s="77"/>
      <c r="AA1" s="77"/>
      <c r="AB1" s="77"/>
      <c r="AC1" s="77"/>
    </row>
    <row r="2" spans="1:29" ht="15.5" x14ac:dyDescent="0.35">
      <c r="A2" s="19"/>
      <c r="B2" s="19"/>
      <c r="C2" s="19"/>
      <c r="D2" s="19"/>
      <c r="H2" s="7" t="s">
        <v>3</v>
      </c>
      <c r="I2" s="40">
        <v>-0.01</v>
      </c>
      <c r="K2" s="17"/>
      <c r="L2" s="17"/>
      <c r="M2" s="17"/>
      <c r="N2" s="17"/>
      <c r="O2" s="8"/>
      <c r="R2" s="7" t="s">
        <v>3</v>
      </c>
      <c r="S2" s="40">
        <v>-0.01</v>
      </c>
      <c r="U2" s="17"/>
      <c r="V2" s="17"/>
      <c r="W2" s="17"/>
      <c r="X2" s="17"/>
      <c r="Y2" s="8"/>
      <c r="AC2" s="23"/>
    </row>
    <row r="3" spans="1:29" ht="15.75" customHeight="1" x14ac:dyDescent="0.35">
      <c r="A3" s="57"/>
      <c r="B3" s="57"/>
      <c r="C3" s="57"/>
      <c r="D3" s="57"/>
      <c r="E3" s="57"/>
      <c r="F3" s="57"/>
      <c r="H3" s="7" t="s">
        <v>4</v>
      </c>
      <c r="I3" s="40">
        <v>0</v>
      </c>
      <c r="K3" s="30"/>
      <c r="L3" s="57"/>
      <c r="M3" s="57"/>
      <c r="N3" s="57"/>
      <c r="O3" s="57"/>
      <c r="P3" s="57"/>
      <c r="Q3" s="57"/>
      <c r="R3" s="7" t="s">
        <v>4</v>
      </c>
      <c r="S3" s="40">
        <v>0</v>
      </c>
      <c r="U3" s="30"/>
      <c r="V3" s="57"/>
      <c r="W3" s="57"/>
      <c r="X3" s="57"/>
      <c r="Y3" s="57"/>
      <c r="Z3" s="87" t="s">
        <v>26</v>
      </c>
      <c r="AA3" s="87"/>
    </row>
    <row r="4" spans="1:29" ht="15.75" customHeight="1" x14ac:dyDescent="0.35">
      <c r="A4" s="57"/>
      <c r="B4" s="57"/>
      <c r="C4" s="57"/>
      <c r="D4" s="57"/>
      <c r="E4" s="57"/>
      <c r="F4" s="57"/>
      <c r="H4" s="7" t="s">
        <v>5</v>
      </c>
      <c r="I4" s="40">
        <v>0.01</v>
      </c>
      <c r="K4" s="8"/>
      <c r="L4" s="29"/>
      <c r="M4" s="29"/>
      <c r="N4" s="29"/>
      <c r="O4" s="29"/>
      <c r="P4" s="29"/>
      <c r="R4" s="7" t="s">
        <v>5</v>
      </c>
      <c r="S4" s="40">
        <v>0.01</v>
      </c>
      <c r="U4" s="8"/>
      <c r="V4" s="29"/>
      <c r="W4" s="29"/>
      <c r="X4" s="29"/>
      <c r="Y4" s="29"/>
      <c r="Z4" s="87"/>
      <c r="AA4" s="87"/>
    </row>
    <row r="5" spans="1:29" ht="15.5" x14ac:dyDescent="0.35">
      <c r="A5" s="22"/>
      <c r="B5" s="21"/>
      <c r="C5" s="21"/>
      <c r="D5" s="21"/>
      <c r="K5" s="8"/>
      <c r="L5" s="8"/>
      <c r="M5" s="8"/>
      <c r="N5" s="8"/>
      <c r="O5" s="8"/>
      <c r="U5" s="8"/>
      <c r="V5" s="8"/>
      <c r="W5" s="8"/>
      <c r="X5" s="8"/>
      <c r="Y5" s="8"/>
    </row>
    <row r="6" spans="1:29" ht="15.5" x14ac:dyDescent="0.35">
      <c r="A6" s="20"/>
      <c r="B6" s="19"/>
      <c r="C6" s="19"/>
      <c r="D6" s="19"/>
      <c r="K6" s="8"/>
      <c r="L6" s="8"/>
      <c r="M6" s="8"/>
      <c r="N6" s="8"/>
      <c r="O6" s="8"/>
      <c r="U6" s="8"/>
      <c r="V6" s="8"/>
      <c r="W6" s="8"/>
      <c r="X6" s="8"/>
      <c r="Y6" s="8"/>
    </row>
    <row r="7" spans="1:29" ht="15.5" x14ac:dyDescent="0.35">
      <c r="A7" s="18"/>
      <c r="B7" s="17"/>
      <c r="C7" s="17"/>
      <c r="D7" s="17"/>
      <c r="K7" s="8"/>
      <c r="L7" s="8"/>
      <c r="M7" s="8"/>
      <c r="N7" s="8"/>
      <c r="O7" s="8"/>
      <c r="U7" s="8"/>
      <c r="V7" s="8"/>
      <c r="W7" s="8"/>
      <c r="X7" s="8"/>
      <c r="Y7" s="8"/>
    </row>
    <row r="8" spans="1:29" x14ac:dyDescent="0.35">
      <c r="K8" s="8"/>
      <c r="L8" s="8"/>
      <c r="M8" s="8"/>
      <c r="N8" s="8"/>
      <c r="O8" s="8"/>
      <c r="U8" s="8"/>
      <c r="V8" s="8"/>
      <c r="W8" s="8"/>
      <c r="X8" s="8"/>
      <c r="Y8" s="8"/>
    </row>
    <row r="9" spans="1:29" ht="15.5" x14ac:dyDescent="0.35">
      <c r="B9" s="86" t="s">
        <v>52</v>
      </c>
      <c r="C9" s="86"/>
      <c r="D9" s="86"/>
      <c r="E9" s="86"/>
      <c r="K9" s="8"/>
      <c r="L9" s="86" t="s">
        <v>53</v>
      </c>
      <c r="M9" s="86"/>
      <c r="N9" s="86"/>
      <c r="O9" s="86"/>
      <c r="V9" s="8"/>
      <c r="W9" s="84" t="s">
        <v>23</v>
      </c>
      <c r="X9" s="84"/>
      <c r="Y9" s="84"/>
      <c r="Z9" s="8"/>
    </row>
    <row r="10" spans="1:29" ht="31" x14ac:dyDescent="0.35">
      <c r="A10" s="7"/>
      <c r="B10" s="28" t="s">
        <v>0</v>
      </c>
      <c r="C10" s="28" t="str">
        <f>"Change by "&amp;TEXT($I$2,"0.0%")</f>
        <v>Change by -1.0%</v>
      </c>
      <c r="D10" s="28" t="str">
        <f>"Change by "&amp;TEXT($I$3,"0.0%")</f>
        <v>Change by 0.0%</v>
      </c>
      <c r="E10" s="28" t="str">
        <f>"Change by  "&amp;TEXT($I$4,"0.0%")</f>
        <v>Change by  1.0%</v>
      </c>
      <c r="F10" s="8"/>
      <c r="L10" s="16" t="s">
        <v>0</v>
      </c>
      <c r="M10" s="16" t="str">
        <f>"Change by "&amp;TEXT($S$2,"0.0%")</f>
        <v>Change by -1.0%</v>
      </c>
      <c r="N10" s="16" t="str">
        <f>"Change by "&amp;TEXT($S$3,"0.0%")</f>
        <v>Change by 0.0%</v>
      </c>
      <c r="O10" s="16" t="str">
        <f>"Change by  "&amp;TEXT($S$4,"0.0%")</f>
        <v>Change by  1.0%</v>
      </c>
      <c r="P10" s="8"/>
      <c r="W10" s="16" t="s">
        <v>0</v>
      </c>
      <c r="X10" s="16" t="s">
        <v>22</v>
      </c>
      <c r="Y10" s="16" t="s">
        <v>21</v>
      </c>
      <c r="Z10" s="16" t="s">
        <v>20</v>
      </c>
      <c r="AA10" s="8"/>
    </row>
    <row r="11" spans="1:29" ht="15.5" x14ac:dyDescent="0.35">
      <c r="A11" s="7"/>
      <c r="B11" s="10" t="s">
        <v>31</v>
      </c>
      <c r="C11" s="25">
        <v>2498</v>
      </c>
      <c r="D11" s="25">
        <f>C11</f>
        <v>2498</v>
      </c>
      <c r="E11" s="25">
        <f>C11</f>
        <v>2498</v>
      </c>
      <c r="F11" s="8"/>
      <c r="L11" s="10" t="str">
        <f>B11</f>
        <v>FA2018</v>
      </c>
      <c r="M11" s="25">
        <v>22082.5</v>
      </c>
      <c r="N11" s="25">
        <f>M11</f>
        <v>22082.5</v>
      </c>
      <c r="O11" s="25">
        <f>M11</f>
        <v>22082.5</v>
      </c>
      <c r="P11" s="8"/>
      <c r="W11" s="10" t="str">
        <f>B11</f>
        <v>FA2018</v>
      </c>
      <c r="X11" s="25">
        <f>M11+C11</f>
        <v>24580.5</v>
      </c>
      <c r="Y11" s="25">
        <f t="shared" ref="Y11:Z18" si="0">N11+D11</f>
        <v>24580.5</v>
      </c>
      <c r="Z11" s="25">
        <f t="shared" si="0"/>
        <v>24580.5</v>
      </c>
      <c r="AA11" s="8"/>
    </row>
    <row r="12" spans="1:29" ht="15.5" x14ac:dyDescent="0.35">
      <c r="A12" s="7"/>
      <c r="B12" s="10" t="s">
        <v>32</v>
      </c>
      <c r="C12" s="25">
        <v>2471</v>
      </c>
      <c r="D12" s="25">
        <f>C12</f>
        <v>2471</v>
      </c>
      <c r="E12" s="25">
        <f>C12</f>
        <v>2471</v>
      </c>
      <c r="F12" s="8"/>
      <c r="L12" s="10" t="str">
        <f t="shared" ref="L12:L18" si="1">B12</f>
        <v>FA2019</v>
      </c>
      <c r="M12" s="25">
        <v>22345</v>
      </c>
      <c r="N12" s="25">
        <f>M12</f>
        <v>22345</v>
      </c>
      <c r="O12" s="25">
        <f>M12</f>
        <v>22345</v>
      </c>
      <c r="P12" s="8"/>
      <c r="W12" s="10" t="str">
        <f t="shared" ref="W12:W18" si="2">B12</f>
        <v>FA2019</v>
      </c>
      <c r="X12" s="25">
        <f t="shared" ref="X12:X15" si="3">M12+C12</f>
        <v>24816</v>
      </c>
      <c r="Y12" s="25">
        <f t="shared" si="0"/>
        <v>24816</v>
      </c>
      <c r="Z12" s="25">
        <f t="shared" si="0"/>
        <v>24816</v>
      </c>
      <c r="AA12" s="8"/>
    </row>
    <row r="13" spans="1:29" ht="15.5" x14ac:dyDescent="0.35">
      <c r="A13" s="7"/>
      <c r="B13" s="10" t="s">
        <v>33</v>
      </c>
      <c r="C13" s="25">
        <v>1889.5</v>
      </c>
      <c r="D13" s="25">
        <f>C13</f>
        <v>1889.5</v>
      </c>
      <c r="E13" s="25">
        <f>C13</f>
        <v>1889.5</v>
      </c>
      <c r="F13" s="8"/>
      <c r="L13" s="10" t="str">
        <f t="shared" si="1"/>
        <v>FA2020</v>
      </c>
      <c r="M13" s="25">
        <v>20399.5</v>
      </c>
      <c r="N13" s="25">
        <f>M13</f>
        <v>20399.5</v>
      </c>
      <c r="O13" s="25">
        <f>M13</f>
        <v>20399.5</v>
      </c>
      <c r="P13" s="8"/>
      <c r="W13" s="10" t="str">
        <f t="shared" si="2"/>
        <v>FA2020</v>
      </c>
      <c r="X13" s="25">
        <f t="shared" si="3"/>
        <v>22289</v>
      </c>
      <c r="Y13" s="25">
        <f t="shared" si="0"/>
        <v>22289</v>
      </c>
      <c r="Z13" s="25">
        <f t="shared" si="0"/>
        <v>22289</v>
      </c>
      <c r="AA13" s="8"/>
    </row>
    <row r="14" spans="1:29" ht="15.5" x14ac:dyDescent="0.35">
      <c r="A14" s="7"/>
      <c r="B14" s="10" t="s">
        <v>34</v>
      </c>
      <c r="C14" s="25">
        <v>2055.5</v>
      </c>
      <c r="D14" s="25">
        <f>C14</f>
        <v>2055.5</v>
      </c>
      <c r="E14" s="25">
        <f>C14</f>
        <v>2055.5</v>
      </c>
      <c r="F14" s="8"/>
      <c r="L14" s="10" t="str">
        <f t="shared" si="1"/>
        <v>FA2021</v>
      </c>
      <c r="M14" s="25">
        <v>18589</v>
      </c>
      <c r="N14" s="25">
        <f>M14</f>
        <v>18589</v>
      </c>
      <c r="O14" s="25">
        <f>M14</f>
        <v>18589</v>
      </c>
      <c r="P14" s="8"/>
      <c r="W14" s="10" t="str">
        <f t="shared" si="2"/>
        <v>FA2021</v>
      </c>
      <c r="X14" s="25">
        <f t="shared" si="3"/>
        <v>20644.5</v>
      </c>
      <c r="Y14" s="25">
        <f t="shared" si="0"/>
        <v>20644.5</v>
      </c>
      <c r="Z14" s="25">
        <f t="shared" si="0"/>
        <v>20644.5</v>
      </c>
      <c r="AA14" s="8"/>
    </row>
    <row r="15" spans="1:29" ht="15.5" x14ac:dyDescent="0.35">
      <c r="A15" s="7"/>
      <c r="B15" s="10" t="s">
        <v>35</v>
      </c>
      <c r="C15" s="25">
        <v>2442.5</v>
      </c>
      <c r="D15" s="25">
        <f>C15</f>
        <v>2442.5</v>
      </c>
      <c r="E15" s="25">
        <f>C15</f>
        <v>2442.5</v>
      </c>
      <c r="F15" s="8"/>
      <c r="L15" s="10" t="str">
        <f t="shared" si="1"/>
        <v>FA2022</v>
      </c>
      <c r="M15" s="25">
        <v>17807.5</v>
      </c>
      <c r="N15" s="25">
        <f>M15</f>
        <v>17807.5</v>
      </c>
      <c r="O15" s="25">
        <f>M15</f>
        <v>17807.5</v>
      </c>
      <c r="P15" s="8"/>
      <c r="W15" s="10" t="str">
        <f t="shared" si="2"/>
        <v>FA2022</v>
      </c>
      <c r="X15" s="25">
        <f t="shared" si="3"/>
        <v>20250</v>
      </c>
      <c r="Y15" s="25">
        <f t="shared" si="0"/>
        <v>20250</v>
      </c>
      <c r="Z15" s="25">
        <f t="shared" si="0"/>
        <v>20250</v>
      </c>
      <c r="AA15" s="8"/>
    </row>
    <row r="16" spans="1:29" ht="15.5" x14ac:dyDescent="0.35">
      <c r="A16" s="7"/>
      <c r="B16" s="9" t="s">
        <v>36</v>
      </c>
      <c r="C16" s="24">
        <f>C15+(C15*$I$2)</f>
        <v>2418.0749999999998</v>
      </c>
      <c r="D16" s="24">
        <f>D15+(D15*$I$3)</f>
        <v>2442.5</v>
      </c>
      <c r="E16" s="24">
        <f>E15+(E15*$I$4)</f>
        <v>2466.9250000000002</v>
      </c>
      <c r="F16" s="8"/>
      <c r="L16" s="9" t="str">
        <f t="shared" si="1"/>
        <v>FA2023</v>
      </c>
      <c r="M16" s="24">
        <f>M15+(M15*$S$2)</f>
        <v>17629.424999999999</v>
      </c>
      <c r="N16" s="24">
        <f>N15+(N15*$S$3)</f>
        <v>17807.5</v>
      </c>
      <c r="O16" s="24">
        <f>O15+(O15*$S$4)</f>
        <v>17985.575000000001</v>
      </c>
      <c r="P16" s="8"/>
      <c r="W16" s="9" t="str">
        <f t="shared" si="2"/>
        <v>FA2023</v>
      </c>
      <c r="X16" s="24">
        <f>M16+C16</f>
        <v>20047.5</v>
      </c>
      <c r="Y16" s="24">
        <f t="shared" si="0"/>
        <v>20250</v>
      </c>
      <c r="Z16" s="24">
        <f t="shared" si="0"/>
        <v>20452.5</v>
      </c>
      <c r="AA16" s="8"/>
    </row>
    <row r="17" spans="1:29" ht="15.5" x14ac:dyDescent="0.35">
      <c r="A17" s="7"/>
      <c r="B17" s="9" t="s">
        <v>37</v>
      </c>
      <c r="C17" s="24">
        <f>C16+(C16*$I$2)</f>
        <v>2393.8942499999998</v>
      </c>
      <c r="D17" s="24">
        <f>D16+(D16*$I$3)</f>
        <v>2442.5</v>
      </c>
      <c r="E17" s="24">
        <f>E16+(E16*$I$4)</f>
        <v>2491.5942500000001</v>
      </c>
      <c r="F17" s="8"/>
      <c r="L17" s="9" t="str">
        <f t="shared" si="1"/>
        <v>FA2024</v>
      </c>
      <c r="M17" s="24">
        <f>M16+(M16*$S$2)</f>
        <v>17453.13075</v>
      </c>
      <c r="N17" s="24">
        <f>N16+(N16*$S$3)</f>
        <v>17807.5</v>
      </c>
      <c r="O17" s="24">
        <f>O16+(O16*$S$4)</f>
        <v>18165.43075</v>
      </c>
      <c r="P17" s="8"/>
      <c r="W17" s="9" t="str">
        <f t="shared" si="2"/>
        <v>FA2024</v>
      </c>
      <c r="X17" s="24">
        <f t="shared" ref="X17:X18" si="4">M17+C17</f>
        <v>19847.025000000001</v>
      </c>
      <c r="Y17" s="24">
        <f t="shared" si="0"/>
        <v>20250</v>
      </c>
      <c r="Z17" s="24">
        <f t="shared" si="0"/>
        <v>20657.025000000001</v>
      </c>
      <c r="AA17" s="8"/>
    </row>
    <row r="18" spans="1:29" ht="15.5" x14ac:dyDescent="0.35">
      <c r="A18" s="7"/>
      <c r="B18" s="9" t="s">
        <v>38</v>
      </c>
      <c r="C18" s="24">
        <f>C17+(C17*$I$2)</f>
        <v>2369.9553074999999</v>
      </c>
      <c r="D18" s="24">
        <f>D17+(D17*$I$3)</f>
        <v>2442.5</v>
      </c>
      <c r="E18" s="24">
        <f>E17+(E17*$I$4)</f>
        <v>2516.5101924999999</v>
      </c>
      <c r="F18" s="8"/>
      <c r="L18" s="9" t="str">
        <f t="shared" si="1"/>
        <v>FA2025</v>
      </c>
      <c r="M18" s="24">
        <f>M17+(M17*$S$2)</f>
        <v>17278.599442499999</v>
      </c>
      <c r="N18" s="24">
        <f>N17+(N17*$S$3)</f>
        <v>17807.5</v>
      </c>
      <c r="O18" s="24">
        <f>O17+(O17*$S$4)</f>
        <v>18347.0850575</v>
      </c>
      <c r="P18" s="8"/>
      <c r="W18" s="9" t="str">
        <f t="shared" si="2"/>
        <v>FA2025</v>
      </c>
      <c r="X18" s="24">
        <f t="shared" si="4"/>
        <v>19648.554749999999</v>
      </c>
      <c r="Y18" s="24">
        <f t="shared" si="0"/>
        <v>20250</v>
      </c>
      <c r="Z18" s="24">
        <f t="shared" si="0"/>
        <v>20863.595249999998</v>
      </c>
      <c r="AA18" s="8"/>
    </row>
    <row r="19" spans="1:29" x14ac:dyDescent="0.35">
      <c r="A19" s="7"/>
      <c r="F19" s="8"/>
      <c r="L19" s="10"/>
      <c r="M19" s="26"/>
      <c r="N19" s="26"/>
      <c r="O19" s="26"/>
      <c r="P19" s="8"/>
      <c r="W19" s="10"/>
      <c r="X19" s="26"/>
      <c r="Y19" s="26"/>
      <c r="Z19" s="26"/>
      <c r="AA19" s="8"/>
    </row>
    <row r="20" spans="1:29" x14ac:dyDescent="0.35">
      <c r="A20" s="10"/>
      <c r="B20" s="26"/>
      <c r="C20" s="26"/>
      <c r="D20" s="26"/>
      <c r="K20" s="10"/>
      <c r="L20" s="26"/>
      <c r="M20" s="26"/>
      <c r="N20" s="26"/>
      <c r="O20" s="8"/>
      <c r="U20" s="10"/>
      <c r="V20" s="26"/>
      <c r="W20" s="26"/>
      <c r="X20" s="26"/>
      <c r="Y20" s="8"/>
    </row>
    <row r="21" spans="1:29" x14ac:dyDescent="0.35">
      <c r="A21" s="10"/>
      <c r="B21" s="26"/>
      <c r="C21" s="26"/>
      <c r="D21" s="26"/>
      <c r="K21" s="8"/>
      <c r="L21" s="8"/>
      <c r="M21" s="8"/>
      <c r="N21" s="8"/>
      <c r="O21" s="8"/>
      <c r="U21" s="8"/>
      <c r="V21" s="8"/>
      <c r="W21" s="8"/>
      <c r="X21" s="8"/>
      <c r="Y21" s="8"/>
    </row>
    <row r="22" spans="1:29" x14ac:dyDescent="0.35">
      <c r="K22" s="8"/>
      <c r="L22" s="8"/>
      <c r="M22" s="8"/>
      <c r="N22" s="8"/>
      <c r="O22" s="8"/>
      <c r="U22" s="8"/>
      <c r="V22" s="8"/>
      <c r="W22" s="8"/>
      <c r="X22" s="8"/>
      <c r="Y22" s="8"/>
    </row>
    <row r="23" spans="1:29" x14ac:dyDescent="0.35">
      <c r="K23" s="8"/>
      <c r="L23" s="8"/>
      <c r="M23" s="8"/>
      <c r="N23" s="8"/>
      <c r="O23" s="8"/>
      <c r="U23" s="8"/>
      <c r="V23" s="8"/>
      <c r="W23" s="8"/>
      <c r="X23" s="8"/>
      <c r="Y23" s="8"/>
    </row>
    <row r="25" spans="1:29" ht="38.25" customHeight="1" x14ac:dyDescent="0.35">
      <c r="A25" s="82" t="s">
        <v>16</v>
      </c>
      <c r="B25" s="82"/>
      <c r="C25" s="82"/>
      <c r="D25" s="82"/>
      <c r="E25" s="82"/>
      <c r="F25" s="82"/>
      <c r="G25" s="82"/>
      <c r="H25" s="82"/>
      <c r="I25" s="82"/>
      <c r="K25" s="82" t="s">
        <v>16</v>
      </c>
      <c r="L25" s="82"/>
      <c r="M25" s="82"/>
      <c r="N25" s="82"/>
      <c r="O25" s="82"/>
      <c r="P25" s="82"/>
      <c r="Q25" s="82"/>
      <c r="R25" s="82"/>
      <c r="S25" s="82"/>
      <c r="U25" s="82" t="s">
        <v>16</v>
      </c>
      <c r="V25" s="82"/>
      <c r="W25" s="82"/>
      <c r="X25" s="82"/>
      <c r="Y25" s="82"/>
      <c r="Z25" s="82"/>
      <c r="AA25" s="82"/>
      <c r="AB25" s="82"/>
      <c r="AC25" s="82"/>
    </row>
    <row r="26" spans="1:29" ht="34.5" customHeight="1" x14ac:dyDescent="0.35">
      <c r="A26" s="75" t="s">
        <v>83</v>
      </c>
      <c r="B26" s="75"/>
      <c r="C26" s="75"/>
      <c r="D26" s="75"/>
      <c r="E26" s="75"/>
      <c r="F26" s="75"/>
      <c r="G26" s="75"/>
      <c r="H26" s="75"/>
      <c r="I26" s="75"/>
      <c r="J26" s="66"/>
      <c r="K26" s="75" t="s">
        <v>83</v>
      </c>
      <c r="L26" s="75"/>
      <c r="M26" s="75"/>
      <c r="N26" s="75"/>
      <c r="O26" s="75"/>
      <c r="P26" s="75"/>
      <c r="Q26" s="75"/>
      <c r="R26" s="75"/>
      <c r="S26" s="75"/>
      <c r="U26" s="75" t="s">
        <v>84</v>
      </c>
      <c r="V26" s="75"/>
      <c r="W26" s="75"/>
      <c r="X26" s="75"/>
      <c r="Y26" s="75"/>
      <c r="Z26" s="75"/>
      <c r="AA26" s="75"/>
      <c r="AB26" s="75"/>
      <c r="AC26" s="75"/>
    </row>
    <row r="27" spans="1:29" x14ac:dyDescent="0.35">
      <c r="K27" s="8"/>
      <c r="L27" s="8"/>
      <c r="M27" s="8"/>
      <c r="N27" s="8"/>
      <c r="O27" s="8"/>
      <c r="U27" s="8"/>
      <c r="V27" s="8"/>
      <c r="W27" s="8"/>
      <c r="X27" s="8"/>
      <c r="Y27" s="8"/>
    </row>
  </sheetData>
  <mergeCells count="13">
    <mergeCell ref="A26:I26"/>
    <mergeCell ref="K26:S26"/>
    <mergeCell ref="U26:AC26"/>
    <mergeCell ref="A1:I1"/>
    <mergeCell ref="K1:S1"/>
    <mergeCell ref="U1:AC1"/>
    <mergeCell ref="Z3:AA4"/>
    <mergeCell ref="L9:O9"/>
    <mergeCell ref="B9:E9"/>
    <mergeCell ref="W9:Y9"/>
    <mergeCell ref="A25:I25"/>
    <mergeCell ref="K25:S25"/>
    <mergeCell ref="U25:AC25"/>
  </mergeCells>
  <pageMargins left="0.65" right="0.5" top="0.65" bottom="0.5" header="0.3" footer="0.3"/>
  <pageSetup orientation="portrait" r:id="rId1"/>
  <colBreaks count="2" manualBreakCount="2">
    <brk id="9" max="1048575" man="1"/>
    <brk id="19" max="1048575" man="1"/>
  </colBreaks>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724E342-F659-4DD1-9222-1FD85890FAD3}">
  <sheetPr>
    <tabColor theme="9" tint="0.59999389629810485"/>
  </sheetPr>
  <dimension ref="A1:L72"/>
  <sheetViews>
    <sheetView zoomScaleNormal="100" workbookViewId="0">
      <selection activeCell="M37" sqref="M37"/>
    </sheetView>
  </sheetViews>
  <sheetFormatPr defaultRowHeight="14.5" x14ac:dyDescent="0.35"/>
  <cols>
    <col min="2" max="2" width="14.1796875" customWidth="1"/>
    <col min="3" max="3" width="13.453125" customWidth="1"/>
    <col min="4" max="4" width="11.7265625" bestFit="1" customWidth="1"/>
  </cols>
  <sheetData>
    <row r="1" spans="1:12" ht="18.5" x14ac:dyDescent="0.35">
      <c r="A1" s="77" t="s">
        <v>95</v>
      </c>
      <c r="B1" s="77"/>
      <c r="C1" s="77"/>
      <c r="D1" s="77"/>
      <c r="E1" s="77"/>
      <c r="F1" s="77"/>
      <c r="G1" s="77"/>
      <c r="H1" s="77"/>
      <c r="I1" s="77"/>
      <c r="J1" s="77"/>
      <c r="K1" s="77"/>
      <c r="L1" s="77"/>
    </row>
    <row r="2" spans="1:12" x14ac:dyDescent="0.35">
      <c r="G2" t="s">
        <v>3</v>
      </c>
      <c r="H2" s="39">
        <f>-1%</f>
        <v>-0.01</v>
      </c>
      <c r="I2" t="s">
        <v>4</v>
      </c>
      <c r="J2" s="39">
        <v>0</v>
      </c>
      <c r="K2" t="s">
        <v>5</v>
      </c>
      <c r="L2" s="39">
        <v>0.01</v>
      </c>
    </row>
    <row r="3" spans="1:12" x14ac:dyDescent="0.35">
      <c r="A3" t="s">
        <v>0</v>
      </c>
      <c r="B3" t="s">
        <v>56</v>
      </c>
      <c r="C3" t="s">
        <v>57</v>
      </c>
      <c r="D3" t="s">
        <v>58</v>
      </c>
    </row>
    <row r="4" spans="1:12" ht="15.5" x14ac:dyDescent="0.35">
      <c r="A4" s="1" t="s">
        <v>6</v>
      </c>
      <c r="B4" s="45">
        <v>52072.5</v>
      </c>
      <c r="C4" s="45">
        <v>46330</v>
      </c>
      <c r="D4" s="61">
        <f>C4/B4</f>
        <v>0.88972106198089207</v>
      </c>
      <c r="F4" s="76" t="s">
        <v>8</v>
      </c>
      <c r="G4" s="76"/>
      <c r="H4" s="76"/>
      <c r="I4" s="76"/>
      <c r="J4" s="76"/>
      <c r="K4" s="76"/>
      <c r="L4" s="76"/>
    </row>
    <row r="5" spans="1:12" ht="15" customHeight="1" x14ac:dyDescent="0.35">
      <c r="A5" s="1" t="s">
        <v>7</v>
      </c>
      <c r="B5" s="45">
        <v>51196</v>
      </c>
      <c r="C5" s="45">
        <v>45752</v>
      </c>
      <c r="D5" s="61">
        <f t="shared" ref="D5:D8" si="0">C5/B5</f>
        <v>0.89366356746620834</v>
      </c>
    </row>
    <row r="6" spans="1:12" ht="15" customHeight="1" x14ac:dyDescent="0.35">
      <c r="A6" s="1" t="s">
        <v>9</v>
      </c>
      <c r="B6" s="45">
        <v>46072</v>
      </c>
      <c r="C6" s="45">
        <v>41422</v>
      </c>
      <c r="D6" s="61">
        <f t="shared" si="0"/>
        <v>0.89907101927417954</v>
      </c>
    </row>
    <row r="7" spans="1:12" ht="15" customHeight="1" x14ac:dyDescent="0.35">
      <c r="A7" s="1" t="s">
        <v>10</v>
      </c>
      <c r="B7" s="45">
        <v>43187</v>
      </c>
      <c r="C7" s="45">
        <v>38788</v>
      </c>
      <c r="D7" s="61">
        <f t="shared" si="0"/>
        <v>0.89814064417533057</v>
      </c>
    </row>
    <row r="8" spans="1:12" x14ac:dyDescent="0.35">
      <c r="A8" s="1" t="s">
        <v>11</v>
      </c>
      <c r="B8" s="45">
        <v>39610.5</v>
      </c>
      <c r="C8" s="45">
        <v>35996</v>
      </c>
      <c r="D8" s="61">
        <f t="shared" si="0"/>
        <v>0.90874894283081509</v>
      </c>
    </row>
    <row r="9" spans="1:12" x14ac:dyDescent="0.35">
      <c r="A9" s="1"/>
      <c r="B9" s="45"/>
      <c r="C9" s="45"/>
      <c r="D9" s="61"/>
    </row>
    <row r="11" spans="1:12" x14ac:dyDescent="0.35">
      <c r="C11" s="79" t="s">
        <v>56</v>
      </c>
      <c r="D11" s="79"/>
      <c r="E11" s="79"/>
    </row>
    <row r="12" spans="1:12" s="3" customFormat="1" ht="29" x14ac:dyDescent="0.35">
      <c r="B12" s="3" t="s">
        <v>0</v>
      </c>
      <c r="C12" s="3" t="str">
        <f>"Change by "&amp;TEXT($H$2,"0.0%")</f>
        <v>Change by -1.0%</v>
      </c>
      <c r="D12" s="3" t="str">
        <f>"Change by "&amp;TEXT($J$2,"0.0%")</f>
        <v>Change by 0.0%</v>
      </c>
      <c r="E12" s="3" t="str">
        <f>"Change by  "&amp;TEXT($L$2,"0.0%")</f>
        <v>Change by  1.0%</v>
      </c>
    </row>
    <row r="13" spans="1:12" x14ac:dyDescent="0.35">
      <c r="B13" s="1" t="s">
        <v>6</v>
      </c>
      <c r="C13" s="45">
        <f>B4</f>
        <v>52072.5</v>
      </c>
      <c r="D13" s="45">
        <f>C13</f>
        <v>52072.5</v>
      </c>
      <c r="E13" s="45">
        <f>C13</f>
        <v>52072.5</v>
      </c>
    </row>
    <row r="14" spans="1:12" x14ac:dyDescent="0.35">
      <c r="B14" s="1" t="s">
        <v>7</v>
      </c>
      <c r="C14" s="45">
        <f>B5</f>
        <v>51196</v>
      </c>
      <c r="D14" s="45">
        <f t="shared" ref="D14:D17" si="1">C14</f>
        <v>51196</v>
      </c>
      <c r="E14" s="45">
        <f t="shared" ref="E14:E17" si="2">C14</f>
        <v>51196</v>
      </c>
    </row>
    <row r="15" spans="1:12" x14ac:dyDescent="0.35">
      <c r="B15" s="1" t="s">
        <v>9</v>
      </c>
      <c r="C15" s="45">
        <f>B6</f>
        <v>46072</v>
      </c>
      <c r="D15" s="45">
        <f t="shared" si="1"/>
        <v>46072</v>
      </c>
      <c r="E15" s="45">
        <f t="shared" si="2"/>
        <v>46072</v>
      </c>
    </row>
    <row r="16" spans="1:12" x14ac:dyDescent="0.35">
      <c r="B16" s="1" t="s">
        <v>10</v>
      </c>
      <c r="C16" s="45">
        <f>B7</f>
        <v>43187</v>
      </c>
      <c r="D16" s="45">
        <f t="shared" si="1"/>
        <v>43187</v>
      </c>
      <c r="E16" s="45">
        <f t="shared" si="2"/>
        <v>43187</v>
      </c>
    </row>
    <row r="17" spans="1:12" x14ac:dyDescent="0.35">
      <c r="B17" s="1" t="s">
        <v>11</v>
      </c>
      <c r="C17" s="45">
        <f>B8</f>
        <v>39610.5</v>
      </c>
      <c r="D17" s="45">
        <f t="shared" si="1"/>
        <v>39610.5</v>
      </c>
      <c r="E17" s="45">
        <f t="shared" si="2"/>
        <v>39610.5</v>
      </c>
    </row>
    <row r="18" spans="1:12" x14ac:dyDescent="0.35">
      <c r="B18" s="4" t="s">
        <v>13</v>
      </c>
      <c r="C18" s="44">
        <f>C17+(C17*$H$2)</f>
        <v>39214.394999999997</v>
      </c>
      <c r="D18" s="44">
        <f>D17+(D17*$J$2)</f>
        <v>39610.5</v>
      </c>
      <c r="E18" s="44">
        <f>E17+(E17*$L$2)</f>
        <v>40006.605000000003</v>
      </c>
    </row>
    <row r="19" spans="1:12" x14ac:dyDescent="0.35">
      <c r="B19" s="4" t="s">
        <v>14</v>
      </c>
      <c r="C19" s="44">
        <f>C18+(C18*$H$2)</f>
        <v>38822.251049999999</v>
      </c>
      <c r="D19" s="44">
        <f>D18+(D18*$J$2)</f>
        <v>39610.5</v>
      </c>
      <c r="E19" s="44">
        <f>E18+(E18*$L$2)</f>
        <v>40406.671050000004</v>
      </c>
    </row>
    <row r="20" spans="1:12" x14ac:dyDescent="0.35">
      <c r="B20" s="4" t="s">
        <v>15</v>
      </c>
      <c r="C20" s="44">
        <f>C19+(C19*$H$2)</f>
        <v>38434.028539499996</v>
      </c>
      <c r="D20" s="44">
        <f>D19+(D19*$J$2)</f>
        <v>39610.5</v>
      </c>
      <c r="E20" s="44">
        <f>E19+(E19*$L$2)</f>
        <v>40810.737760500007</v>
      </c>
    </row>
    <row r="22" spans="1:12" ht="15.75" customHeight="1" x14ac:dyDescent="0.35">
      <c r="A22" s="6"/>
      <c r="B22" s="6"/>
      <c r="C22" s="6"/>
      <c r="D22" s="6"/>
    </row>
    <row r="23" spans="1:12" ht="15" customHeight="1" x14ac:dyDescent="0.35">
      <c r="A23" s="6"/>
      <c r="B23" s="6"/>
      <c r="C23" s="6"/>
      <c r="D23" s="6"/>
    </row>
    <row r="25" spans="1:12" ht="6" customHeight="1" x14ac:dyDescent="0.35"/>
    <row r="26" spans="1:12" ht="54" customHeight="1" x14ac:dyDescent="0.35">
      <c r="A26" s="78" t="s">
        <v>16</v>
      </c>
      <c r="B26" s="78"/>
      <c r="C26" s="78"/>
      <c r="D26" s="78"/>
      <c r="E26" s="78"/>
      <c r="F26" s="78"/>
      <c r="G26" s="78"/>
      <c r="H26" s="78"/>
      <c r="I26" s="78"/>
      <c r="J26" s="78"/>
      <c r="K26" s="78"/>
      <c r="L26" s="78"/>
    </row>
    <row r="27" spans="1:12" ht="39" customHeight="1" x14ac:dyDescent="0.35">
      <c r="A27" s="75" t="s">
        <v>96</v>
      </c>
      <c r="B27" s="75"/>
      <c r="C27" s="75"/>
      <c r="D27" s="75"/>
      <c r="E27" s="75"/>
      <c r="F27" s="75"/>
      <c r="G27" s="75"/>
      <c r="H27" s="75"/>
      <c r="I27" s="75"/>
      <c r="J27" s="75"/>
      <c r="K27" s="75"/>
      <c r="L27" s="75"/>
    </row>
    <row r="28" spans="1:12" ht="39.75" customHeight="1" x14ac:dyDescent="0.35">
      <c r="A28" s="88" t="s">
        <v>59</v>
      </c>
      <c r="B28" s="88"/>
      <c r="C28" s="88"/>
      <c r="D28" s="88"/>
      <c r="E28" s="88"/>
      <c r="F28" s="88"/>
      <c r="G28" s="88"/>
      <c r="H28" s="88"/>
      <c r="I28" s="88"/>
      <c r="J28" s="88"/>
      <c r="K28" s="88"/>
      <c r="L28" s="88"/>
    </row>
    <row r="29" spans="1:12" ht="15" customHeight="1" x14ac:dyDescent="0.35"/>
    <row r="30" spans="1:12" x14ac:dyDescent="0.35">
      <c r="A30" s="59"/>
      <c r="B30" s="59"/>
      <c r="C30" s="59"/>
      <c r="D30" s="59"/>
      <c r="E30" s="59"/>
      <c r="F30" s="59"/>
      <c r="G30" s="59"/>
      <c r="H30" s="59"/>
      <c r="I30" s="59"/>
      <c r="J30" s="59"/>
    </row>
    <row r="33" spans="1:12" x14ac:dyDescent="0.35">
      <c r="C33" s="79" t="str">
        <f>C3</f>
        <v>Hrs Completed</v>
      </c>
      <c r="D33" s="79"/>
      <c r="E33" s="79"/>
    </row>
    <row r="34" spans="1:12" ht="29" x14ac:dyDescent="0.35">
      <c r="B34" s="3" t="s">
        <v>0</v>
      </c>
      <c r="C34" s="3" t="str">
        <f>"Change by "&amp;TEXT($H$2,"0.0%")</f>
        <v>Change by -1.0%</v>
      </c>
      <c r="D34" s="3" t="str">
        <f>"Change by "&amp;TEXT($J$2,"0.0%")</f>
        <v>Change by 0.0%</v>
      </c>
      <c r="E34" s="3" t="str">
        <f>"Change by  "&amp;TEXT($L$2,"0.0%")</f>
        <v>Change by  1.0%</v>
      </c>
    </row>
    <row r="35" spans="1:12" x14ac:dyDescent="0.35">
      <c r="B35" s="1" t="s">
        <v>6</v>
      </c>
      <c r="C35" s="45">
        <f>C4</f>
        <v>46330</v>
      </c>
      <c r="D35" s="45">
        <f>C35</f>
        <v>46330</v>
      </c>
      <c r="E35" s="45">
        <f>C35</f>
        <v>46330</v>
      </c>
    </row>
    <row r="36" spans="1:12" x14ac:dyDescent="0.35">
      <c r="B36" s="1" t="s">
        <v>7</v>
      </c>
      <c r="C36" s="45">
        <f>C5</f>
        <v>45752</v>
      </c>
      <c r="D36" s="45">
        <f t="shared" ref="D36:D39" si="3">C36</f>
        <v>45752</v>
      </c>
      <c r="E36" s="45">
        <f t="shared" ref="E36:E39" si="4">C36</f>
        <v>45752</v>
      </c>
    </row>
    <row r="37" spans="1:12" x14ac:dyDescent="0.35">
      <c r="B37" s="1" t="s">
        <v>9</v>
      </c>
      <c r="C37" s="45">
        <f>C6</f>
        <v>41422</v>
      </c>
      <c r="D37" s="45">
        <f t="shared" si="3"/>
        <v>41422</v>
      </c>
      <c r="E37" s="45">
        <f t="shared" si="4"/>
        <v>41422</v>
      </c>
    </row>
    <row r="38" spans="1:12" x14ac:dyDescent="0.35">
      <c r="B38" s="1" t="s">
        <v>10</v>
      </c>
      <c r="C38" s="45">
        <f>C7</f>
        <v>38788</v>
      </c>
      <c r="D38" s="45">
        <f t="shared" si="3"/>
        <v>38788</v>
      </c>
      <c r="E38" s="45">
        <f t="shared" si="4"/>
        <v>38788</v>
      </c>
    </row>
    <row r="39" spans="1:12" x14ac:dyDescent="0.35">
      <c r="B39" s="1" t="s">
        <v>11</v>
      </c>
      <c r="C39" s="45">
        <f>C8</f>
        <v>35996</v>
      </c>
      <c r="D39" s="45">
        <f t="shared" si="3"/>
        <v>35996</v>
      </c>
      <c r="E39" s="45">
        <f t="shared" si="4"/>
        <v>35996</v>
      </c>
    </row>
    <row r="40" spans="1:12" x14ac:dyDescent="0.35">
      <c r="B40" s="4" t="s">
        <v>13</v>
      </c>
      <c r="C40" s="44">
        <f>C39+(C39*$H$2)</f>
        <v>35636.04</v>
      </c>
      <c r="D40" s="44">
        <f>D39+(D39*$J$2)</f>
        <v>35996</v>
      </c>
      <c r="E40" s="44">
        <f>E39+(E39*$L$2)</f>
        <v>36355.96</v>
      </c>
    </row>
    <row r="41" spans="1:12" x14ac:dyDescent="0.35">
      <c r="B41" s="4" t="s">
        <v>14</v>
      </c>
      <c r="C41" s="44">
        <f>C40+(C40*$H$2)</f>
        <v>35279.679600000003</v>
      </c>
      <c r="D41" s="44">
        <f>D40+(D40*$J$2)</f>
        <v>35996</v>
      </c>
      <c r="E41" s="44">
        <f>E40+(E40*$L$2)</f>
        <v>36719.5196</v>
      </c>
    </row>
    <row r="42" spans="1:12" x14ac:dyDescent="0.35">
      <c r="B42" s="4" t="s">
        <v>15</v>
      </c>
      <c r="C42" s="44">
        <f>C41+(C41*$H$2)</f>
        <v>34926.882804000001</v>
      </c>
      <c r="D42" s="44">
        <f>D41+(D41*$J$2)</f>
        <v>35996</v>
      </c>
      <c r="E42" s="44">
        <f>E41+(E41*$L$2)</f>
        <v>37086.714796</v>
      </c>
    </row>
    <row r="43" spans="1:12" x14ac:dyDescent="0.35">
      <c r="A43" s="1"/>
      <c r="B43" s="5"/>
      <c r="C43" s="5"/>
      <c r="D43" s="5"/>
    </row>
    <row r="44" spans="1:12" x14ac:dyDescent="0.35">
      <c r="A44" s="1"/>
      <c r="B44" s="5"/>
      <c r="C44" s="5"/>
      <c r="D44" s="5"/>
    </row>
    <row r="48" spans="1:12" ht="38.25" customHeight="1" x14ac:dyDescent="0.35">
      <c r="A48" s="78" t="s">
        <v>16</v>
      </c>
      <c r="B48" s="78"/>
      <c r="C48" s="78"/>
      <c r="D48" s="78"/>
      <c r="E48" s="78"/>
      <c r="F48" s="78"/>
      <c r="G48" s="78"/>
      <c r="H48" s="78"/>
      <c r="I48" s="78"/>
      <c r="J48" s="78"/>
      <c r="K48" s="78"/>
      <c r="L48" s="78"/>
    </row>
    <row r="49" spans="1:12" ht="48.75" customHeight="1" x14ac:dyDescent="0.35">
      <c r="A49" s="78" t="s">
        <v>44</v>
      </c>
      <c r="B49" s="78"/>
      <c r="C49" s="78"/>
      <c r="D49" s="78"/>
      <c r="E49" s="78"/>
      <c r="F49" s="78"/>
      <c r="G49" s="78"/>
      <c r="H49" s="78"/>
      <c r="I49" s="78"/>
      <c r="J49" s="78"/>
      <c r="K49" s="78"/>
      <c r="L49" s="78"/>
    </row>
    <row r="50" spans="1:12" ht="22.5" customHeight="1" x14ac:dyDescent="0.35">
      <c r="A50" s="75" t="s">
        <v>96</v>
      </c>
      <c r="B50" s="75"/>
      <c r="C50" s="75"/>
      <c r="D50" s="75"/>
      <c r="E50" s="75"/>
      <c r="F50" s="75"/>
      <c r="G50" s="75"/>
      <c r="H50" s="75"/>
      <c r="I50" s="75"/>
      <c r="J50" s="75"/>
      <c r="K50" s="75"/>
      <c r="L50" s="75"/>
    </row>
    <row r="51" spans="1:12" x14ac:dyDescent="0.35">
      <c r="A51" s="59"/>
      <c r="B51" s="59"/>
      <c r="C51" s="59"/>
      <c r="D51" s="59"/>
      <c r="E51" s="59"/>
      <c r="F51" s="59"/>
      <c r="G51" s="59"/>
      <c r="H51" s="59"/>
      <c r="I51" s="59"/>
      <c r="J51" s="59"/>
    </row>
    <row r="52" spans="1:12" x14ac:dyDescent="0.35">
      <c r="A52" s="59"/>
      <c r="B52" s="59"/>
      <c r="C52" s="59"/>
      <c r="D52" s="59"/>
      <c r="E52" s="59"/>
      <c r="F52" s="59"/>
      <c r="G52" s="59"/>
      <c r="H52" s="59"/>
      <c r="I52" s="59"/>
      <c r="J52" s="59"/>
    </row>
    <row r="56" spans="1:12" x14ac:dyDescent="0.35">
      <c r="C56" s="79" t="str">
        <f>C3</f>
        <v>Hrs Completed</v>
      </c>
      <c r="D56" s="79"/>
      <c r="E56" s="79"/>
    </row>
    <row r="57" spans="1:12" ht="29" x14ac:dyDescent="0.35">
      <c r="B57" s="3" t="s">
        <v>0</v>
      </c>
      <c r="C57" s="3" t="str">
        <f>"Change by "&amp;TEXT($H$2,"0.0%")</f>
        <v>Change by -1.0%</v>
      </c>
      <c r="D57" s="3" t="str">
        <f>"Change by "&amp;TEXT($J$2,"0.0%")</f>
        <v>Change by 0.0%</v>
      </c>
      <c r="E57" s="3" t="str">
        <f>"Change by  "&amp;TEXT($L$2,"0.0%")</f>
        <v>Change by  1.0%</v>
      </c>
    </row>
    <row r="58" spans="1:12" x14ac:dyDescent="0.35">
      <c r="B58" s="1" t="s">
        <v>6</v>
      </c>
      <c r="C58" s="45">
        <f>C4</f>
        <v>46330</v>
      </c>
      <c r="D58" s="45">
        <f>C58</f>
        <v>46330</v>
      </c>
      <c r="E58" s="45">
        <f>C58</f>
        <v>46330</v>
      </c>
    </row>
    <row r="59" spans="1:12" x14ac:dyDescent="0.35">
      <c r="B59" s="1" t="s">
        <v>7</v>
      </c>
      <c r="C59" s="45">
        <f>C5</f>
        <v>45752</v>
      </c>
      <c r="D59" s="45">
        <f t="shared" ref="D59:D62" si="5">C59</f>
        <v>45752</v>
      </c>
      <c r="E59" s="45">
        <f t="shared" ref="E59:E62" si="6">C59</f>
        <v>45752</v>
      </c>
    </row>
    <row r="60" spans="1:12" x14ac:dyDescent="0.35">
      <c r="B60" s="1" t="s">
        <v>9</v>
      </c>
      <c r="C60" s="45">
        <f>C6</f>
        <v>41422</v>
      </c>
      <c r="D60" s="45">
        <f t="shared" si="5"/>
        <v>41422</v>
      </c>
      <c r="E60" s="45">
        <f t="shared" si="6"/>
        <v>41422</v>
      </c>
    </row>
    <row r="61" spans="1:12" x14ac:dyDescent="0.35">
      <c r="B61" s="1" t="s">
        <v>10</v>
      </c>
      <c r="C61" s="45">
        <f>C7</f>
        <v>38788</v>
      </c>
      <c r="D61" s="45">
        <f t="shared" si="5"/>
        <v>38788</v>
      </c>
      <c r="E61" s="45">
        <f t="shared" si="6"/>
        <v>38788</v>
      </c>
    </row>
    <row r="62" spans="1:12" x14ac:dyDescent="0.35">
      <c r="B62" s="1" t="s">
        <v>11</v>
      </c>
      <c r="C62" s="45">
        <f>C8</f>
        <v>35996</v>
      </c>
      <c r="D62" s="45">
        <f t="shared" si="5"/>
        <v>35996</v>
      </c>
      <c r="E62" s="45">
        <f t="shared" si="6"/>
        <v>35996</v>
      </c>
    </row>
    <row r="63" spans="1:12" x14ac:dyDescent="0.35">
      <c r="B63" s="4" t="s">
        <v>13</v>
      </c>
      <c r="C63" s="44">
        <f>$B$8*($D$8+$H$2)</f>
        <v>35599.895000000004</v>
      </c>
      <c r="D63" s="44">
        <f>$B$8*($D$8+$J$2)</f>
        <v>35996</v>
      </c>
      <c r="E63" s="44">
        <f>$B$8*($D$8+$L$2)</f>
        <v>36392.105000000003</v>
      </c>
    </row>
    <row r="64" spans="1:12" x14ac:dyDescent="0.35">
      <c r="B64" s="4" t="s">
        <v>14</v>
      </c>
      <c r="C64" s="44">
        <f>$B$8*($D$8+$H$2+$H$2)</f>
        <v>35203.79</v>
      </c>
      <c r="D64" s="44">
        <f>$B$8*($D$8+$J$2+$J$2)</f>
        <v>35996</v>
      </c>
      <c r="E64" s="44">
        <f>$B$8*($D$8+$L$2+$L$2)</f>
        <v>36788.21</v>
      </c>
    </row>
    <row r="65" spans="1:12" x14ac:dyDescent="0.35">
      <c r="B65" s="4" t="s">
        <v>15</v>
      </c>
      <c r="C65" s="44">
        <f>$B$8*($D$8+$H$2+$H$2+$H$2)</f>
        <v>34807.684999999998</v>
      </c>
      <c r="D65" s="44">
        <f>$B$8*($D$8+$J$2+$J$2+$J$2)</f>
        <v>35996</v>
      </c>
      <c r="E65" s="44">
        <f>$B$8*($D$8+$L$2+$L$2+$L$2)</f>
        <v>37184.315000000002</v>
      </c>
    </row>
    <row r="70" spans="1:12" ht="41.25" customHeight="1" x14ac:dyDescent="0.35">
      <c r="A70" s="78" t="s">
        <v>16</v>
      </c>
      <c r="B70" s="78"/>
      <c r="C70" s="78"/>
      <c r="D70" s="78"/>
      <c r="E70" s="78"/>
      <c r="F70" s="78"/>
      <c r="G70" s="78"/>
      <c r="H70" s="78"/>
      <c r="I70" s="78"/>
      <c r="J70" s="78"/>
      <c r="K70" s="78"/>
      <c r="L70" s="78"/>
    </row>
    <row r="71" spans="1:12" ht="50.25" customHeight="1" x14ac:dyDescent="0.35">
      <c r="A71" s="78" t="s">
        <v>18</v>
      </c>
      <c r="B71" s="78"/>
      <c r="C71" s="78"/>
      <c r="D71" s="78"/>
      <c r="E71" s="78"/>
      <c r="F71" s="78"/>
      <c r="G71" s="78"/>
      <c r="H71" s="78"/>
      <c r="I71" s="78"/>
      <c r="J71" s="78"/>
      <c r="K71" s="78"/>
      <c r="L71" s="78"/>
    </row>
    <row r="72" spans="1:12" ht="21" customHeight="1" x14ac:dyDescent="0.35">
      <c r="A72" s="75" t="s">
        <v>96</v>
      </c>
      <c r="B72" s="75"/>
      <c r="C72" s="75"/>
      <c r="D72" s="75"/>
      <c r="E72" s="75"/>
      <c r="F72" s="75"/>
      <c r="G72" s="75"/>
      <c r="H72" s="75"/>
      <c r="I72" s="75"/>
      <c r="J72" s="75"/>
      <c r="K72" s="75"/>
      <c r="L72" s="75"/>
    </row>
  </sheetData>
  <mergeCells count="14">
    <mergeCell ref="A72:L72"/>
    <mergeCell ref="A70:L70"/>
    <mergeCell ref="A71:L71"/>
    <mergeCell ref="A1:L1"/>
    <mergeCell ref="A28:L28"/>
    <mergeCell ref="A26:L26"/>
    <mergeCell ref="A27:L27"/>
    <mergeCell ref="C56:E56"/>
    <mergeCell ref="F4:L4"/>
    <mergeCell ref="C11:E11"/>
    <mergeCell ref="C33:E33"/>
    <mergeCell ref="A50:L50"/>
    <mergeCell ref="A48:L48"/>
    <mergeCell ref="A49:L49"/>
  </mergeCells>
  <pageMargins left="0.7" right="0.7" top="0.75" bottom="0.75" header="0.3" footer="0.3"/>
  <pageSetup orientation="landscape" r:id="rId1"/>
  <rowBreaks count="2" manualBreakCount="2">
    <brk id="28" max="16383" man="1"/>
    <brk id="51" max="16383" man="1"/>
  </rowBreaks>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C03D0A5-899D-441D-A5F3-BC7FB8D1D76D}">
  <sheetPr>
    <tabColor theme="9" tint="0.59999389629810485"/>
  </sheetPr>
  <dimension ref="A1:AB27"/>
  <sheetViews>
    <sheetView zoomScaleNormal="100" workbookViewId="0">
      <selection activeCell="I2" sqref="I2:I4"/>
    </sheetView>
  </sheetViews>
  <sheetFormatPr defaultColWidth="9.1796875" defaultRowHeight="14.5" x14ac:dyDescent="0.35"/>
  <cols>
    <col min="1" max="1" width="5.26953125" style="8" customWidth="1"/>
    <col min="2" max="2" width="9.1796875" style="8"/>
    <col min="3" max="5" width="12" style="8" bestFit="1" customWidth="1"/>
    <col min="6" max="9" width="9.1796875" style="7"/>
    <col min="10" max="10" width="2.453125" style="7" customWidth="1"/>
    <col min="11" max="11" width="3.453125" style="7" customWidth="1"/>
    <col min="12" max="12" width="9.1796875" style="7"/>
    <col min="13" max="15" width="12" style="7" bestFit="1" customWidth="1"/>
    <col min="16" max="18" width="9.1796875" style="7"/>
    <col min="19" max="19" width="6.7265625" style="7" customWidth="1"/>
    <col min="20" max="20" width="2.26953125" style="7" customWidth="1"/>
    <col min="21" max="21" width="9.1796875" style="7"/>
    <col min="22" max="22" width="10.81640625" style="7" customWidth="1"/>
    <col min="23" max="23" width="10.453125" style="7" customWidth="1"/>
    <col min="24" max="24" width="10.54296875" style="7" customWidth="1"/>
    <col min="25" max="26" width="12" style="7" bestFit="1" customWidth="1"/>
    <col min="27" max="16384" width="9.1796875" style="7"/>
  </cols>
  <sheetData>
    <row r="1" spans="1:28" ht="52.5" customHeight="1" x14ac:dyDescent="0.35">
      <c r="A1" s="83" t="s">
        <v>99</v>
      </c>
      <c r="B1" s="77"/>
      <c r="C1" s="77"/>
      <c r="D1" s="77"/>
      <c r="E1" s="77"/>
      <c r="F1" s="77"/>
      <c r="G1" s="77"/>
      <c r="H1" s="77"/>
      <c r="I1" s="77"/>
      <c r="K1" s="83" t="s">
        <v>98</v>
      </c>
      <c r="L1" s="77"/>
      <c r="M1" s="77"/>
      <c r="N1" s="77"/>
      <c r="O1" s="77"/>
      <c r="P1" s="77"/>
      <c r="Q1" s="77"/>
      <c r="R1" s="77"/>
      <c r="S1" s="77"/>
      <c r="U1" s="83" t="s">
        <v>97</v>
      </c>
      <c r="V1" s="77"/>
      <c r="W1" s="77"/>
      <c r="X1" s="77"/>
      <c r="Y1" s="77"/>
      <c r="Z1" s="77"/>
      <c r="AA1" s="77"/>
      <c r="AB1" s="77"/>
    </row>
    <row r="2" spans="1:28" ht="15.5" x14ac:dyDescent="0.35">
      <c r="A2" s="19"/>
      <c r="B2" s="19"/>
      <c r="C2" s="19"/>
      <c r="D2" s="19"/>
      <c r="H2" s="7" t="s">
        <v>3</v>
      </c>
      <c r="I2" s="40">
        <v>-0.01</v>
      </c>
      <c r="K2" s="17"/>
      <c r="L2" s="17"/>
      <c r="M2" s="17"/>
      <c r="N2" s="17"/>
      <c r="O2" s="8"/>
      <c r="R2" s="7" t="s">
        <v>3</v>
      </c>
      <c r="S2" s="40">
        <v>-0.01</v>
      </c>
      <c r="U2" s="17"/>
      <c r="V2" s="17"/>
      <c r="W2" s="17"/>
      <c r="X2" s="17"/>
      <c r="Y2" s="8"/>
    </row>
    <row r="3" spans="1:28" ht="15.75" customHeight="1" x14ac:dyDescent="0.35">
      <c r="A3" s="80" t="s">
        <v>8</v>
      </c>
      <c r="B3" s="80"/>
      <c r="C3" s="80"/>
      <c r="D3" s="80"/>
      <c r="E3" s="80"/>
      <c r="F3" s="80"/>
      <c r="H3" s="7" t="s">
        <v>4</v>
      </c>
      <c r="I3" s="40">
        <v>0</v>
      </c>
      <c r="K3" s="30"/>
      <c r="L3" s="80" t="s">
        <v>8</v>
      </c>
      <c r="M3" s="80"/>
      <c r="N3" s="80"/>
      <c r="O3" s="80"/>
      <c r="P3" s="80"/>
      <c r="Q3" s="80"/>
      <c r="R3" s="7" t="s">
        <v>4</v>
      </c>
      <c r="S3" s="40">
        <v>0</v>
      </c>
      <c r="U3" s="30"/>
      <c r="V3" s="80" t="s">
        <v>8</v>
      </c>
      <c r="W3" s="80"/>
      <c r="X3" s="80"/>
      <c r="Y3" s="80"/>
      <c r="Z3" s="29"/>
      <c r="AA3" s="89" t="s">
        <v>26</v>
      </c>
      <c r="AB3" s="89"/>
    </row>
    <row r="4" spans="1:28" ht="15.75" customHeight="1" x14ac:dyDescent="0.35">
      <c r="A4" s="80"/>
      <c r="B4" s="80"/>
      <c r="C4" s="80"/>
      <c r="D4" s="80"/>
      <c r="E4" s="80"/>
      <c r="F4" s="80"/>
      <c r="H4" s="7" t="s">
        <v>5</v>
      </c>
      <c r="I4" s="40">
        <v>0.01</v>
      </c>
      <c r="K4" s="8"/>
      <c r="L4" s="29"/>
      <c r="M4" s="29"/>
      <c r="N4" s="29"/>
      <c r="O4" s="29"/>
      <c r="P4" s="29"/>
      <c r="R4" s="7" t="s">
        <v>5</v>
      </c>
      <c r="S4" s="40">
        <v>0.01</v>
      </c>
      <c r="U4" s="8"/>
      <c r="V4" s="29"/>
      <c r="W4" s="29"/>
      <c r="X4" s="29"/>
      <c r="Y4" s="29"/>
      <c r="Z4" s="29"/>
      <c r="AA4" s="89"/>
      <c r="AB4" s="89"/>
    </row>
    <row r="5" spans="1:28" ht="15.5" x14ac:dyDescent="0.35">
      <c r="A5" s="22"/>
      <c r="B5" s="21"/>
      <c r="C5" s="21"/>
      <c r="D5" s="21"/>
      <c r="K5" s="8"/>
      <c r="L5" s="8"/>
      <c r="M5" s="8"/>
      <c r="N5" s="8"/>
      <c r="O5" s="8"/>
      <c r="U5" s="8"/>
      <c r="V5" s="8"/>
      <c r="W5" s="8"/>
      <c r="X5" s="8"/>
      <c r="Y5" s="8"/>
    </row>
    <row r="6" spans="1:28" ht="15.5" x14ac:dyDescent="0.35">
      <c r="A6" s="20"/>
      <c r="B6" s="19"/>
      <c r="C6" s="19"/>
      <c r="D6" s="19"/>
      <c r="K6" s="8"/>
      <c r="L6" s="8"/>
      <c r="M6" s="8"/>
      <c r="N6" s="8"/>
      <c r="O6" s="8"/>
      <c r="U6" s="8"/>
      <c r="V6" s="8"/>
      <c r="W6" s="8"/>
      <c r="X6" s="8"/>
      <c r="Y6" s="8"/>
    </row>
    <row r="7" spans="1:28" ht="15.5" x14ac:dyDescent="0.35">
      <c r="A7" s="18"/>
      <c r="B7" s="17"/>
      <c r="C7" s="17"/>
      <c r="D7" s="17"/>
      <c r="K7" s="8"/>
      <c r="L7" s="8"/>
      <c r="M7" s="8"/>
      <c r="N7" s="8"/>
      <c r="O7" s="8"/>
      <c r="U7" s="8"/>
      <c r="V7" s="8"/>
      <c r="W7" s="8"/>
      <c r="X7" s="8"/>
      <c r="Y7" s="8"/>
    </row>
    <row r="8" spans="1:28" x14ac:dyDescent="0.35">
      <c r="K8" s="8"/>
      <c r="L8" s="8"/>
      <c r="M8" s="8"/>
      <c r="N8" s="8"/>
      <c r="O8" s="8"/>
      <c r="U8" s="8"/>
      <c r="V8" s="8"/>
      <c r="W8" s="8"/>
      <c r="X8" s="8"/>
      <c r="Y8" s="8"/>
    </row>
    <row r="9" spans="1:28" ht="15.5" x14ac:dyDescent="0.35">
      <c r="B9" s="27"/>
      <c r="C9" s="86" t="s">
        <v>25</v>
      </c>
      <c r="D9" s="86"/>
      <c r="E9" s="86"/>
      <c r="F9" s="27"/>
      <c r="K9" s="8"/>
      <c r="L9" s="84" t="s">
        <v>24</v>
      </c>
      <c r="M9" s="84"/>
      <c r="N9" s="84"/>
      <c r="O9" s="8"/>
      <c r="V9" s="8"/>
      <c r="W9" s="84" t="s">
        <v>23</v>
      </c>
      <c r="X9" s="84"/>
      <c r="Y9" s="84"/>
      <c r="Z9" s="8"/>
    </row>
    <row r="10" spans="1:28" ht="31" x14ac:dyDescent="0.35">
      <c r="A10" s="7"/>
      <c r="B10" s="28" t="s">
        <v>0</v>
      </c>
      <c r="C10" s="28" t="str">
        <f>"Change by "&amp;TEXT($I$2,"0.0%")</f>
        <v>Change by -1.0%</v>
      </c>
      <c r="D10" s="28" t="str">
        <f>"Change by "&amp;TEXT($I$3,"0.0%")</f>
        <v>Change by 0.0%</v>
      </c>
      <c r="E10" s="28" t="str">
        <f>"Change by  "&amp;TEXT($I$4,"0.0%")</f>
        <v>Change by  1.0%</v>
      </c>
      <c r="F10" s="27"/>
      <c r="L10" s="16" t="s">
        <v>0</v>
      </c>
      <c r="M10" s="16" t="str">
        <f>"Change by "&amp;TEXT($S$2,"0.0%")</f>
        <v>Change by -1.0%</v>
      </c>
      <c r="N10" s="16" t="str">
        <f>"Change by "&amp;TEXT($S$3,"0.0%")</f>
        <v>Change by 0.0%</v>
      </c>
      <c r="O10" s="16" t="str">
        <f>"Change by  "&amp;TEXT($S$4,"0.0%")</f>
        <v>Change by  1.0%</v>
      </c>
      <c r="P10" s="8"/>
      <c r="W10" s="16" t="s">
        <v>0</v>
      </c>
      <c r="X10" s="16" t="s">
        <v>22</v>
      </c>
      <c r="Y10" s="16" t="s">
        <v>21</v>
      </c>
      <c r="Z10" s="16" t="s">
        <v>20</v>
      </c>
      <c r="AA10" s="8"/>
    </row>
    <row r="11" spans="1:28" ht="15.5" x14ac:dyDescent="0.35">
      <c r="A11" s="7"/>
      <c r="B11" s="10" t="s">
        <v>6</v>
      </c>
      <c r="C11" s="42">
        <v>30728</v>
      </c>
      <c r="D11" s="42">
        <f>C11</f>
        <v>30728</v>
      </c>
      <c r="E11" s="42">
        <f>C11</f>
        <v>30728</v>
      </c>
      <c r="F11" s="8"/>
      <c r="L11" s="10" t="str">
        <f>B11</f>
        <v>2018-19</v>
      </c>
      <c r="M11" s="42">
        <v>15602</v>
      </c>
      <c r="N11" s="42">
        <f>M11</f>
        <v>15602</v>
      </c>
      <c r="O11" s="42">
        <f>M11</f>
        <v>15602</v>
      </c>
      <c r="P11" s="8"/>
      <c r="W11" s="10" t="str">
        <f>L11</f>
        <v>2018-19</v>
      </c>
      <c r="X11" s="42">
        <f>M11+C11</f>
        <v>46330</v>
      </c>
      <c r="Y11" s="42">
        <f t="shared" ref="Y11:Z18" si="0">N11+D11</f>
        <v>46330</v>
      </c>
      <c r="Z11" s="42">
        <f t="shared" si="0"/>
        <v>46330</v>
      </c>
      <c r="AA11" s="8"/>
    </row>
    <row r="12" spans="1:28" ht="15.5" x14ac:dyDescent="0.35">
      <c r="A12" s="7"/>
      <c r="B12" s="10" t="s">
        <v>7</v>
      </c>
      <c r="C12" s="42">
        <v>29447</v>
      </c>
      <c r="D12" s="42">
        <f>C12</f>
        <v>29447</v>
      </c>
      <c r="E12" s="42">
        <f>C12</f>
        <v>29447</v>
      </c>
      <c r="F12" s="8"/>
      <c r="L12" s="10" t="str">
        <f t="shared" ref="L12:L18" si="1">B12</f>
        <v>2019-20</v>
      </c>
      <c r="M12" s="42">
        <v>16305</v>
      </c>
      <c r="N12" s="42">
        <f>M12</f>
        <v>16305</v>
      </c>
      <c r="O12" s="42">
        <f>M12</f>
        <v>16305</v>
      </c>
      <c r="P12" s="8"/>
      <c r="W12" s="10" t="str">
        <f t="shared" ref="W12:W18" si="2">L12</f>
        <v>2019-20</v>
      </c>
      <c r="X12" s="42">
        <f t="shared" ref="X12:X18" si="3">M12+C12</f>
        <v>45752</v>
      </c>
      <c r="Y12" s="42">
        <f t="shared" si="0"/>
        <v>45752</v>
      </c>
      <c r="Z12" s="42">
        <f t="shared" si="0"/>
        <v>45752</v>
      </c>
      <c r="AA12" s="8"/>
    </row>
    <row r="13" spans="1:28" ht="15.5" x14ac:dyDescent="0.35">
      <c r="A13" s="7"/>
      <c r="B13" s="10" t="s">
        <v>9</v>
      </c>
      <c r="C13" s="42">
        <v>26117</v>
      </c>
      <c r="D13" s="42">
        <f>C13</f>
        <v>26117</v>
      </c>
      <c r="E13" s="42">
        <f>C13</f>
        <v>26117</v>
      </c>
      <c r="F13" s="8"/>
      <c r="L13" s="10" t="str">
        <f t="shared" si="1"/>
        <v>2020-21</v>
      </c>
      <c r="M13" s="42">
        <v>15305</v>
      </c>
      <c r="N13" s="42">
        <f>M13</f>
        <v>15305</v>
      </c>
      <c r="O13" s="42">
        <f>M13</f>
        <v>15305</v>
      </c>
      <c r="P13" s="8"/>
      <c r="W13" s="10" t="str">
        <f t="shared" si="2"/>
        <v>2020-21</v>
      </c>
      <c r="X13" s="42">
        <f t="shared" si="3"/>
        <v>41422</v>
      </c>
      <c r="Y13" s="42">
        <f t="shared" si="0"/>
        <v>41422</v>
      </c>
      <c r="Z13" s="42">
        <f t="shared" si="0"/>
        <v>41422</v>
      </c>
      <c r="AA13" s="8"/>
    </row>
    <row r="14" spans="1:28" ht="15.5" x14ac:dyDescent="0.35">
      <c r="A14" s="7"/>
      <c r="B14" s="10" t="s">
        <v>10</v>
      </c>
      <c r="C14" s="42">
        <v>24101</v>
      </c>
      <c r="D14" s="42">
        <f>C14</f>
        <v>24101</v>
      </c>
      <c r="E14" s="42">
        <f>C14</f>
        <v>24101</v>
      </c>
      <c r="F14" s="8"/>
      <c r="L14" s="10" t="str">
        <f t="shared" si="1"/>
        <v>2021-22</v>
      </c>
      <c r="M14" s="42">
        <v>14687</v>
      </c>
      <c r="N14" s="42">
        <f>M14</f>
        <v>14687</v>
      </c>
      <c r="O14" s="42">
        <f>M14</f>
        <v>14687</v>
      </c>
      <c r="P14" s="8"/>
      <c r="W14" s="10" t="str">
        <f t="shared" si="2"/>
        <v>2021-22</v>
      </c>
      <c r="X14" s="42">
        <f t="shared" si="3"/>
        <v>38788</v>
      </c>
      <c r="Y14" s="42">
        <f t="shared" si="0"/>
        <v>38788</v>
      </c>
      <c r="Z14" s="42">
        <f t="shared" si="0"/>
        <v>38788</v>
      </c>
      <c r="AA14" s="8"/>
    </row>
    <row r="15" spans="1:28" ht="15.5" x14ac:dyDescent="0.35">
      <c r="A15" s="7"/>
      <c r="B15" s="10" t="s">
        <v>11</v>
      </c>
      <c r="C15" s="42">
        <v>22859</v>
      </c>
      <c r="D15" s="42">
        <f>C15</f>
        <v>22859</v>
      </c>
      <c r="E15" s="42">
        <f>C15</f>
        <v>22859</v>
      </c>
      <c r="F15" s="8"/>
      <c r="L15" s="10" t="str">
        <f t="shared" si="1"/>
        <v>2022-23</v>
      </c>
      <c r="M15" s="42">
        <v>13137</v>
      </c>
      <c r="N15" s="42">
        <f>M15</f>
        <v>13137</v>
      </c>
      <c r="O15" s="42">
        <f>M15</f>
        <v>13137</v>
      </c>
      <c r="P15" s="8"/>
      <c r="W15" s="10" t="str">
        <f t="shared" si="2"/>
        <v>2022-23</v>
      </c>
      <c r="X15" s="42">
        <f t="shared" si="3"/>
        <v>35996</v>
      </c>
      <c r="Y15" s="42">
        <f t="shared" si="0"/>
        <v>35996</v>
      </c>
      <c r="Z15" s="42">
        <f t="shared" si="0"/>
        <v>35996</v>
      </c>
      <c r="AA15" s="8"/>
    </row>
    <row r="16" spans="1:28" ht="15.5" x14ac:dyDescent="0.35">
      <c r="A16" s="7"/>
      <c r="B16" s="9" t="s">
        <v>13</v>
      </c>
      <c r="C16" s="44">
        <f>C15+(C15*$I$2)</f>
        <v>22630.41</v>
      </c>
      <c r="D16" s="44">
        <f>D15+(D15*$I$3)</f>
        <v>22859</v>
      </c>
      <c r="E16" s="44">
        <f>E15+(E15*$I$4)</f>
        <v>23087.59</v>
      </c>
      <c r="F16" s="8"/>
      <c r="L16" s="9" t="str">
        <f t="shared" si="1"/>
        <v>2023-24</v>
      </c>
      <c r="M16" s="44">
        <f>M15+(M15*$S$2)</f>
        <v>13005.63</v>
      </c>
      <c r="N16" s="44">
        <f>N15+(N15*$S$3)</f>
        <v>13137</v>
      </c>
      <c r="O16" s="44">
        <f>O15+(O15*$S$4)</f>
        <v>13268.37</v>
      </c>
      <c r="P16" s="8"/>
      <c r="W16" s="9" t="str">
        <f t="shared" si="2"/>
        <v>2023-24</v>
      </c>
      <c r="X16" s="43">
        <f t="shared" si="3"/>
        <v>35636.04</v>
      </c>
      <c r="Y16" s="43">
        <f t="shared" si="0"/>
        <v>35996</v>
      </c>
      <c r="Z16" s="43">
        <f t="shared" si="0"/>
        <v>36355.96</v>
      </c>
      <c r="AA16" s="8"/>
    </row>
    <row r="17" spans="1:28" ht="15.5" x14ac:dyDescent="0.35">
      <c r="A17" s="7"/>
      <c r="B17" s="9" t="s">
        <v>14</v>
      </c>
      <c r="C17" s="44">
        <f>C16+(C16*$I$2)</f>
        <v>22404.105899999999</v>
      </c>
      <c r="D17" s="44">
        <f>D16+(D16*$I$3)</f>
        <v>22859</v>
      </c>
      <c r="E17" s="44">
        <f>E16+(E16*$I$4)</f>
        <v>23318.465899999999</v>
      </c>
      <c r="F17" s="8"/>
      <c r="L17" s="9" t="str">
        <f t="shared" si="1"/>
        <v>2024-25</v>
      </c>
      <c r="M17" s="44">
        <f>M16+(M16*$S$2)</f>
        <v>12875.573699999999</v>
      </c>
      <c r="N17" s="44">
        <f>N16+(N16*$S$3)</f>
        <v>13137</v>
      </c>
      <c r="O17" s="44">
        <f>O16+(O16*$S$4)</f>
        <v>13401.0537</v>
      </c>
      <c r="P17" s="8"/>
      <c r="W17" s="9" t="str">
        <f t="shared" si="2"/>
        <v>2024-25</v>
      </c>
      <c r="X17" s="43">
        <f t="shared" si="3"/>
        <v>35279.679599999996</v>
      </c>
      <c r="Y17" s="43">
        <f t="shared" si="0"/>
        <v>35996</v>
      </c>
      <c r="Z17" s="43">
        <f t="shared" si="0"/>
        <v>36719.5196</v>
      </c>
      <c r="AA17" s="8"/>
    </row>
    <row r="18" spans="1:28" ht="15.5" x14ac:dyDescent="0.35">
      <c r="A18" s="7"/>
      <c r="B18" s="9" t="s">
        <v>15</v>
      </c>
      <c r="C18" s="44">
        <f>C17+(C17*$I$2)</f>
        <v>22180.064840999999</v>
      </c>
      <c r="D18" s="44">
        <f>D17+(D17*$I$3)</f>
        <v>22859</v>
      </c>
      <c r="E18" s="44">
        <f>E17+(E17*$I$4)</f>
        <v>23551.650558999998</v>
      </c>
      <c r="F18" s="8"/>
      <c r="L18" s="9" t="str">
        <f t="shared" si="1"/>
        <v>2025-26</v>
      </c>
      <c r="M18" s="44">
        <f>M17+(M17*$S$2)</f>
        <v>12746.817963</v>
      </c>
      <c r="N18" s="44">
        <f>N17+(N17*$S$3)</f>
        <v>13137</v>
      </c>
      <c r="O18" s="44">
        <f>O17+(O17*$S$4)</f>
        <v>13535.064237000001</v>
      </c>
      <c r="P18" s="8"/>
      <c r="W18" s="9" t="str">
        <f t="shared" si="2"/>
        <v>2025-26</v>
      </c>
      <c r="X18" s="43">
        <f t="shared" si="3"/>
        <v>34926.882804000001</v>
      </c>
      <c r="Y18" s="43">
        <f t="shared" si="0"/>
        <v>35996</v>
      </c>
      <c r="Z18" s="43">
        <f t="shared" si="0"/>
        <v>37086.714796</v>
      </c>
      <c r="AA18" s="8"/>
    </row>
    <row r="19" spans="1:28" x14ac:dyDescent="0.35">
      <c r="A19" s="7"/>
      <c r="L19" s="10"/>
      <c r="M19" s="26"/>
      <c r="N19" s="26"/>
      <c r="O19" s="26"/>
      <c r="P19" s="8"/>
      <c r="W19" s="10"/>
      <c r="X19" s="26"/>
      <c r="Y19" s="26"/>
      <c r="Z19" s="26"/>
      <c r="AA19" s="8"/>
    </row>
    <row r="20" spans="1:28" x14ac:dyDescent="0.35">
      <c r="A20" s="7"/>
      <c r="B20" s="10"/>
      <c r="C20" s="26"/>
      <c r="D20" s="26"/>
      <c r="E20" s="26"/>
      <c r="F20" s="8"/>
      <c r="L20" s="10"/>
      <c r="M20" s="26"/>
      <c r="N20" s="26"/>
      <c r="O20" s="26"/>
      <c r="P20" s="8"/>
      <c r="V20" s="10"/>
      <c r="W20" s="26"/>
      <c r="X20" s="26"/>
      <c r="Y20" s="26"/>
      <c r="Z20" s="8"/>
    </row>
    <row r="21" spans="1:28" x14ac:dyDescent="0.35">
      <c r="A21" s="10"/>
      <c r="B21" s="26"/>
      <c r="C21" s="26"/>
      <c r="D21" s="26"/>
      <c r="K21" s="8"/>
      <c r="L21" s="8"/>
      <c r="M21" s="8"/>
      <c r="N21" s="8"/>
      <c r="O21" s="8"/>
      <c r="U21" s="8"/>
      <c r="V21" s="8"/>
      <c r="W21" s="8"/>
      <c r="X21" s="8"/>
      <c r="Y21" s="8"/>
    </row>
    <row r="22" spans="1:28" x14ac:dyDescent="0.35">
      <c r="K22" s="8"/>
      <c r="L22" s="8"/>
      <c r="M22" s="8"/>
      <c r="N22" s="8"/>
      <c r="O22" s="8"/>
      <c r="U22" s="8"/>
      <c r="V22" s="8"/>
      <c r="W22" s="8"/>
      <c r="X22" s="8"/>
      <c r="Y22" s="8"/>
    </row>
    <row r="23" spans="1:28" x14ac:dyDescent="0.35">
      <c r="K23" s="8"/>
      <c r="L23" s="8"/>
      <c r="M23" s="8"/>
      <c r="N23" s="8"/>
      <c r="O23" s="8"/>
      <c r="U23" s="8"/>
      <c r="V23" s="8"/>
      <c r="W23" s="8"/>
      <c r="X23" s="8"/>
      <c r="Y23" s="8"/>
    </row>
    <row r="25" spans="1:28" ht="38.25" customHeight="1" x14ac:dyDescent="0.35">
      <c r="A25" s="82" t="s">
        <v>16</v>
      </c>
      <c r="B25" s="82"/>
      <c r="C25" s="82"/>
      <c r="D25" s="82"/>
      <c r="E25" s="82"/>
      <c r="F25" s="82"/>
      <c r="G25" s="82"/>
      <c r="H25" s="82"/>
      <c r="I25" s="82"/>
      <c r="K25" s="82" t="s">
        <v>16</v>
      </c>
      <c r="L25" s="82"/>
      <c r="M25" s="82"/>
      <c r="N25" s="82"/>
      <c r="O25" s="82"/>
      <c r="P25" s="82"/>
      <c r="Q25" s="82"/>
      <c r="R25" s="82"/>
      <c r="S25" s="82"/>
      <c r="U25" s="82" t="s">
        <v>16</v>
      </c>
      <c r="V25" s="82"/>
      <c r="W25" s="82"/>
      <c r="X25" s="82"/>
      <c r="Y25" s="82"/>
      <c r="Z25" s="82"/>
      <c r="AA25" s="82"/>
      <c r="AB25" s="82"/>
    </row>
    <row r="26" spans="1:28" ht="39.75" customHeight="1" x14ac:dyDescent="0.35">
      <c r="A26" s="75" t="s">
        <v>68</v>
      </c>
      <c r="B26" s="75"/>
      <c r="C26" s="75"/>
      <c r="D26" s="75"/>
      <c r="E26" s="75"/>
      <c r="F26" s="75"/>
      <c r="G26" s="75"/>
      <c r="H26" s="75"/>
      <c r="I26" s="75"/>
      <c r="K26" s="75" t="s">
        <v>68</v>
      </c>
      <c r="L26" s="75"/>
      <c r="M26" s="75"/>
      <c r="N26" s="75"/>
      <c r="O26" s="75"/>
      <c r="P26" s="75"/>
      <c r="Q26" s="75"/>
      <c r="R26" s="75"/>
      <c r="S26" s="75"/>
      <c r="U26" s="75" t="s">
        <v>69</v>
      </c>
      <c r="V26" s="75"/>
      <c r="W26" s="75"/>
      <c r="X26" s="75"/>
      <c r="Y26" s="75"/>
      <c r="Z26" s="75"/>
      <c r="AA26" s="75"/>
      <c r="AB26" s="75"/>
    </row>
    <row r="27" spans="1:28" x14ac:dyDescent="0.35">
      <c r="K27" s="8"/>
      <c r="L27" s="8"/>
      <c r="M27" s="8"/>
      <c r="N27" s="8"/>
      <c r="O27" s="8"/>
      <c r="U27" s="8"/>
      <c r="V27" s="8"/>
      <c r="W27" s="8"/>
      <c r="X27" s="8"/>
      <c r="Y27" s="8"/>
    </row>
  </sheetData>
  <mergeCells count="16">
    <mergeCell ref="A26:I26"/>
    <mergeCell ref="K26:S26"/>
    <mergeCell ref="U26:AB26"/>
    <mergeCell ref="C9:E9"/>
    <mergeCell ref="L9:N9"/>
    <mergeCell ref="W9:Y9"/>
    <mergeCell ref="A25:I25"/>
    <mergeCell ref="K25:S25"/>
    <mergeCell ref="U25:AB25"/>
    <mergeCell ref="A1:I1"/>
    <mergeCell ref="K1:S1"/>
    <mergeCell ref="A3:F4"/>
    <mergeCell ref="L3:Q3"/>
    <mergeCell ref="U1:AB1"/>
    <mergeCell ref="V3:Y3"/>
    <mergeCell ref="AA3:AB4"/>
  </mergeCells>
  <pageMargins left="0.7" right="0.7" top="0.75" bottom="0.75" header="0.3" footer="0.3"/>
  <pageSetup orientation="portrait" r:id="rId1"/>
  <colBreaks count="2" manualBreakCount="2">
    <brk id="9" max="1048575" man="1"/>
    <brk id="19" max="1048575" man="1"/>
  </colBreak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E2019B-13C3-4851-B689-2572EAA8FC96}">
  <sheetPr>
    <tabColor theme="9" tint="0.59999389629810485"/>
  </sheetPr>
  <dimension ref="A1:AB28"/>
  <sheetViews>
    <sheetView topLeftCell="D1" zoomScaleNormal="100" workbookViewId="0">
      <selection activeCell="AC8" sqref="AC8"/>
    </sheetView>
  </sheetViews>
  <sheetFormatPr defaultColWidth="9.1796875" defaultRowHeight="14.5" x14ac:dyDescent="0.35"/>
  <cols>
    <col min="1" max="1" width="3.81640625" style="8" customWidth="1"/>
    <col min="2" max="2" width="9.1796875" style="8"/>
    <col min="3" max="5" width="12" style="8" bestFit="1" customWidth="1"/>
    <col min="6" max="9" width="9.1796875" style="7"/>
    <col min="10" max="10" width="2.453125" style="7" customWidth="1"/>
    <col min="11" max="11" width="6.1796875" style="7" customWidth="1"/>
    <col min="12" max="12" width="9.1796875" style="7"/>
    <col min="13" max="15" width="12" style="7" bestFit="1" customWidth="1"/>
    <col min="16" max="19" width="9.1796875" style="7"/>
    <col min="20" max="20" width="2.26953125" style="7" customWidth="1"/>
    <col min="21" max="21" width="9.1796875" style="7"/>
    <col min="22" max="22" width="10.81640625" style="7" customWidth="1"/>
    <col min="23" max="23" width="10.453125" style="7" customWidth="1"/>
    <col min="24" max="24" width="10.54296875" style="7" customWidth="1"/>
    <col min="25" max="26" width="12" style="7" bestFit="1" customWidth="1"/>
    <col min="27" max="16384" width="9.1796875" style="7"/>
  </cols>
  <sheetData>
    <row r="1" spans="1:28" ht="39.75" customHeight="1" x14ac:dyDescent="0.35">
      <c r="A1" s="83" t="s">
        <v>102</v>
      </c>
      <c r="B1" s="77"/>
      <c r="C1" s="77"/>
      <c r="D1" s="77"/>
      <c r="E1" s="77"/>
      <c r="F1" s="77"/>
      <c r="G1" s="77"/>
      <c r="H1" s="77"/>
      <c r="I1" s="77"/>
      <c r="K1" s="83" t="s">
        <v>103</v>
      </c>
      <c r="L1" s="77"/>
      <c r="M1" s="77"/>
      <c r="N1" s="77"/>
      <c r="O1" s="77"/>
      <c r="P1" s="77"/>
      <c r="Q1" s="77"/>
      <c r="R1" s="77"/>
      <c r="S1" s="77"/>
      <c r="U1" s="83" t="s">
        <v>104</v>
      </c>
      <c r="V1" s="83"/>
      <c r="W1" s="83"/>
      <c r="X1" s="83"/>
      <c r="Y1" s="83"/>
      <c r="Z1" s="83"/>
      <c r="AA1" s="83"/>
      <c r="AB1" s="83"/>
    </row>
    <row r="2" spans="1:28" ht="15.5" x14ac:dyDescent="0.35">
      <c r="A2" s="19"/>
      <c r="B2" s="19"/>
      <c r="C2" s="19"/>
      <c r="D2" s="19"/>
      <c r="H2" s="7" t="s">
        <v>3</v>
      </c>
      <c r="I2" s="40">
        <v>-0.01</v>
      </c>
      <c r="K2" s="17"/>
      <c r="L2" s="17"/>
      <c r="M2" s="17"/>
      <c r="N2" s="17"/>
      <c r="O2" s="8"/>
      <c r="R2" s="7" t="s">
        <v>3</v>
      </c>
      <c r="S2" s="40">
        <v>-0.01</v>
      </c>
      <c r="U2" s="17"/>
      <c r="V2" s="17"/>
      <c r="W2" s="17"/>
      <c r="X2" s="17"/>
      <c r="Y2" s="8"/>
    </row>
    <row r="3" spans="1:28" ht="15.75" customHeight="1" x14ac:dyDescent="0.35">
      <c r="A3" s="80" t="s">
        <v>8</v>
      </c>
      <c r="B3" s="80"/>
      <c r="C3" s="80"/>
      <c r="D3" s="80"/>
      <c r="E3" s="80"/>
      <c r="F3" s="80"/>
      <c r="H3" s="7" t="s">
        <v>4</v>
      </c>
      <c r="I3" s="40">
        <v>0</v>
      </c>
      <c r="K3" s="30"/>
      <c r="L3" s="80" t="s">
        <v>8</v>
      </c>
      <c r="M3" s="80"/>
      <c r="N3" s="80"/>
      <c r="O3" s="80"/>
      <c r="P3" s="80"/>
      <c r="Q3" s="80"/>
      <c r="R3" s="7" t="s">
        <v>4</v>
      </c>
      <c r="S3" s="40">
        <v>0</v>
      </c>
      <c r="U3" s="30"/>
      <c r="V3" s="80" t="s">
        <v>8</v>
      </c>
      <c r="W3" s="80"/>
      <c r="X3" s="80"/>
      <c r="Y3" s="80"/>
      <c r="AA3" s="89" t="s">
        <v>26</v>
      </c>
      <c r="AB3" s="89"/>
    </row>
    <row r="4" spans="1:28" ht="15.75" customHeight="1" x14ac:dyDescent="0.35">
      <c r="A4" s="80"/>
      <c r="B4" s="80"/>
      <c r="C4" s="80"/>
      <c r="D4" s="80"/>
      <c r="E4" s="80"/>
      <c r="F4" s="80"/>
      <c r="H4" s="7" t="s">
        <v>5</v>
      </c>
      <c r="I4" s="40">
        <v>0.01</v>
      </c>
      <c r="K4" s="8"/>
      <c r="L4" s="29"/>
      <c r="M4" s="29"/>
      <c r="N4" s="29"/>
      <c r="O4" s="29"/>
      <c r="P4" s="29"/>
      <c r="R4" s="7" t="s">
        <v>5</v>
      </c>
      <c r="S4" s="40">
        <v>0.01</v>
      </c>
      <c r="U4" s="8"/>
      <c r="V4" s="80"/>
      <c r="W4" s="80"/>
      <c r="X4" s="80"/>
      <c r="Y4" s="80"/>
      <c r="Z4" s="29"/>
      <c r="AA4" s="89"/>
      <c r="AB4" s="89"/>
    </row>
    <row r="5" spans="1:28" ht="15.5" x14ac:dyDescent="0.35">
      <c r="A5" s="22"/>
      <c r="B5" s="21"/>
      <c r="C5" s="21"/>
      <c r="D5" s="21"/>
      <c r="K5" s="8"/>
      <c r="L5" s="8"/>
      <c r="M5" s="8"/>
      <c r="N5" s="8"/>
      <c r="O5" s="8"/>
      <c r="U5" s="8"/>
      <c r="V5" s="8"/>
      <c r="W5" s="8"/>
      <c r="X5" s="8"/>
      <c r="Y5" s="8"/>
    </row>
    <row r="6" spans="1:28" ht="15.5" x14ac:dyDescent="0.35">
      <c r="A6" s="20"/>
      <c r="B6" s="19"/>
      <c r="C6" s="19"/>
      <c r="D6" s="19"/>
      <c r="K6" s="8"/>
      <c r="L6" s="8"/>
      <c r="M6" s="8"/>
      <c r="N6" s="8"/>
      <c r="O6" s="8"/>
      <c r="U6" s="8"/>
      <c r="V6" s="8"/>
      <c r="W6" s="8"/>
      <c r="X6" s="8"/>
      <c r="Y6" s="8"/>
    </row>
    <row r="7" spans="1:28" ht="15.5" x14ac:dyDescent="0.35">
      <c r="A7" s="18"/>
      <c r="B7" s="17"/>
      <c r="C7" s="17"/>
      <c r="D7" s="17"/>
      <c r="K7" s="8"/>
      <c r="L7" s="8"/>
      <c r="M7" s="8"/>
      <c r="N7" s="8"/>
      <c r="O7" s="8"/>
      <c r="U7" s="8"/>
      <c r="V7" s="8"/>
      <c r="W7" s="8"/>
      <c r="X7" s="8"/>
      <c r="Y7" s="8"/>
    </row>
    <row r="8" spans="1:28" x14ac:dyDescent="0.35">
      <c r="K8" s="8"/>
      <c r="L8" s="8"/>
      <c r="M8" s="8"/>
      <c r="N8" s="8"/>
      <c r="O8" s="8"/>
      <c r="U8" s="8"/>
      <c r="V8" s="8"/>
      <c r="W8" s="8"/>
      <c r="X8" s="8"/>
      <c r="Y8" s="8"/>
    </row>
    <row r="9" spans="1:28" ht="15.5" x14ac:dyDescent="0.35">
      <c r="B9" s="27"/>
      <c r="C9" s="86" t="s">
        <v>101</v>
      </c>
      <c r="D9" s="86"/>
      <c r="E9" s="86"/>
      <c r="F9" s="27"/>
      <c r="K9" s="8"/>
      <c r="L9" s="86" t="s">
        <v>100</v>
      </c>
      <c r="M9" s="86"/>
      <c r="N9" s="86"/>
      <c r="O9" s="8"/>
      <c r="V9" s="8"/>
      <c r="W9" s="84" t="s">
        <v>23</v>
      </c>
      <c r="X9" s="84"/>
      <c r="Y9" s="84"/>
      <c r="Z9" s="8"/>
    </row>
    <row r="10" spans="1:28" ht="31" x14ac:dyDescent="0.35">
      <c r="A10" s="7"/>
      <c r="B10" s="28" t="s">
        <v>0</v>
      </c>
      <c r="C10" s="28" t="str">
        <f>"Change by "&amp;TEXT($I$2,"0.0%")</f>
        <v>Change by -1.0%</v>
      </c>
      <c r="D10" s="28" t="str">
        <f>"Change by "&amp;TEXT($I$3,"0.0%")</f>
        <v>Change by 0.0%</v>
      </c>
      <c r="E10" s="28" t="str">
        <f>"Change by  "&amp;TEXT($I$4,"0.0%")</f>
        <v>Change by  1.0%</v>
      </c>
      <c r="F10" s="27"/>
      <c r="L10" s="16" t="s">
        <v>0</v>
      </c>
      <c r="M10" s="16" t="str">
        <f>"Change by "&amp;TEXT($S$2,"0.0%")</f>
        <v>Change by -1.0%</v>
      </c>
      <c r="N10" s="16" t="str">
        <f>"Change by "&amp;TEXT($S$3,"0.0%")</f>
        <v>Change by 0.0%</v>
      </c>
      <c r="O10" s="16" t="str">
        <f>"Change by  "&amp;TEXT($S$4,"0.0%")</f>
        <v>Change by  1.0%</v>
      </c>
      <c r="P10" s="8"/>
      <c r="W10" s="16" t="s">
        <v>0</v>
      </c>
      <c r="X10" s="16" t="s">
        <v>22</v>
      </c>
      <c r="Y10" s="16" t="s">
        <v>21</v>
      </c>
      <c r="Z10" s="16" t="s">
        <v>20</v>
      </c>
      <c r="AA10" s="8"/>
    </row>
    <row r="11" spans="1:28" ht="15.5" x14ac:dyDescent="0.35">
      <c r="A11" s="7"/>
      <c r="B11" s="10" t="s">
        <v>6</v>
      </c>
      <c r="C11" s="42">
        <v>4191</v>
      </c>
      <c r="D11" s="42">
        <f>C11</f>
        <v>4191</v>
      </c>
      <c r="E11" s="42">
        <f>C11</f>
        <v>4191</v>
      </c>
      <c r="F11" s="8"/>
      <c r="L11" s="10" t="str">
        <f>B11</f>
        <v>2018-19</v>
      </c>
      <c r="M11" s="42">
        <v>42139</v>
      </c>
      <c r="N11" s="42">
        <f>M11</f>
        <v>42139</v>
      </c>
      <c r="O11" s="42">
        <f>M11</f>
        <v>42139</v>
      </c>
      <c r="P11" s="8"/>
      <c r="W11" s="10" t="str">
        <f>L11</f>
        <v>2018-19</v>
      </c>
      <c r="X11" s="42">
        <f>M11+C11</f>
        <v>46330</v>
      </c>
      <c r="Y11" s="42">
        <f t="shared" ref="Y11:Z18" si="0">N11+D11</f>
        <v>46330</v>
      </c>
      <c r="Z11" s="42">
        <f t="shared" si="0"/>
        <v>46330</v>
      </c>
      <c r="AA11" s="8"/>
    </row>
    <row r="12" spans="1:28" ht="15.5" x14ac:dyDescent="0.35">
      <c r="A12" s="7"/>
      <c r="B12" s="10" t="s">
        <v>7</v>
      </c>
      <c r="C12" s="42">
        <v>3900</v>
      </c>
      <c r="D12" s="42">
        <f>C12</f>
        <v>3900</v>
      </c>
      <c r="E12" s="42">
        <f>C12</f>
        <v>3900</v>
      </c>
      <c r="F12" s="8"/>
      <c r="L12" s="10" t="str">
        <f t="shared" ref="L12:L18" si="1">B12</f>
        <v>2019-20</v>
      </c>
      <c r="M12" s="42">
        <v>41852</v>
      </c>
      <c r="N12" s="42">
        <f>M12</f>
        <v>41852</v>
      </c>
      <c r="O12" s="42">
        <f>M12</f>
        <v>41852</v>
      </c>
      <c r="P12" s="8"/>
      <c r="W12" s="10" t="str">
        <f t="shared" ref="W12:W18" si="2">L12</f>
        <v>2019-20</v>
      </c>
      <c r="X12" s="42">
        <f t="shared" ref="X12:X18" si="3">M12+C12</f>
        <v>45752</v>
      </c>
      <c r="Y12" s="42">
        <f t="shared" si="0"/>
        <v>45752</v>
      </c>
      <c r="Z12" s="42">
        <f t="shared" si="0"/>
        <v>45752</v>
      </c>
      <c r="AA12" s="8"/>
    </row>
    <row r="13" spans="1:28" ht="15.5" x14ac:dyDescent="0.35">
      <c r="A13" s="7"/>
      <c r="B13" s="10" t="s">
        <v>9</v>
      </c>
      <c r="C13" s="42">
        <v>3217</v>
      </c>
      <c r="D13" s="42">
        <f>C13</f>
        <v>3217</v>
      </c>
      <c r="E13" s="42">
        <f>C13</f>
        <v>3217</v>
      </c>
      <c r="F13" s="8"/>
      <c r="L13" s="10" t="str">
        <f t="shared" si="1"/>
        <v>2020-21</v>
      </c>
      <c r="M13" s="42">
        <v>38205</v>
      </c>
      <c r="N13" s="42">
        <f>M13</f>
        <v>38205</v>
      </c>
      <c r="O13" s="42">
        <f>M13</f>
        <v>38205</v>
      </c>
      <c r="P13" s="8"/>
      <c r="W13" s="10" t="str">
        <f t="shared" si="2"/>
        <v>2020-21</v>
      </c>
      <c r="X13" s="42">
        <f t="shared" si="3"/>
        <v>41422</v>
      </c>
      <c r="Y13" s="42">
        <f t="shared" si="0"/>
        <v>41422</v>
      </c>
      <c r="Z13" s="42">
        <f t="shared" si="0"/>
        <v>41422</v>
      </c>
      <c r="AA13" s="8"/>
    </row>
    <row r="14" spans="1:28" ht="15.5" x14ac:dyDescent="0.35">
      <c r="A14" s="7"/>
      <c r="B14" s="10" t="s">
        <v>10</v>
      </c>
      <c r="C14" s="42">
        <v>3419</v>
      </c>
      <c r="D14" s="42">
        <f>C14</f>
        <v>3419</v>
      </c>
      <c r="E14" s="42">
        <f>C14</f>
        <v>3419</v>
      </c>
      <c r="F14" s="8"/>
      <c r="L14" s="10" t="str">
        <f t="shared" si="1"/>
        <v>2021-22</v>
      </c>
      <c r="M14" s="42">
        <v>35369</v>
      </c>
      <c r="N14" s="42">
        <f>M14</f>
        <v>35369</v>
      </c>
      <c r="O14" s="42">
        <f>M14</f>
        <v>35369</v>
      </c>
      <c r="P14" s="8"/>
      <c r="W14" s="10" t="str">
        <f t="shared" si="2"/>
        <v>2021-22</v>
      </c>
      <c r="X14" s="42">
        <f t="shared" si="3"/>
        <v>38788</v>
      </c>
      <c r="Y14" s="42">
        <f t="shared" si="0"/>
        <v>38788</v>
      </c>
      <c r="Z14" s="42">
        <f t="shared" si="0"/>
        <v>38788</v>
      </c>
      <c r="AA14" s="8"/>
    </row>
    <row r="15" spans="1:28" ht="15.5" x14ac:dyDescent="0.35">
      <c r="A15" s="7"/>
      <c r="B15" s="10" t="s">
        <v>11</v>
      </c>
      <c r="C15" s="42">
        <v>3927</v>
      </c>
      <c r="D15" s="42">
        <f>C15</f>
        <v>3927</v>
      </c>
      <c r="E15" s="42">
        <f>C15</f>
        <v>3927</v>
      </c>
      <c r="F15" s="8"/>
      <c r="L15" s="10" t="str">
        <f t="shared" si="1"/>
        <v>2022-23</v>
      </c>
      <c r="M15" s="42">
        <v>32069</v>
      </c>
      <c r="N15" s="42">
        <f>M15</f>
        <v>32069</v>
      </c>
      <c r="O15" s="42">
        <f>M15</f>
        <v>32069</v>
      </c>
      <c r="P15" s="8"/>
      <c r="W15" s="10" t="str">
        <f t="shared" si="2"/>
        <v>2022-23</v>
      </c>
      <c r="X15" s="42">
        <f t="shared" si="3"/>
        <v>35996</v>
      </c>
      <c r="Y15" s="42">
        <f t="shared" si="0"/>
        <v>35996</v>
      </c>
      <c r="Z15" s="42">
        <f t="shared" si="0"/>
        <v>35996</v>
      </c>
      <c r="AA15" s="8"/>
    </row>
    <row r="16" spans="1:28" ht="15.5" x14ac:dyDescent="0.35">
      <c r="A16" s="7"/>
      <c r="B16" s="9" t="s">
        <v>13</v>
      </c>
      <c r="C16" s="44">
        <f>C15+(C15*$I$2)</f>
        <v>3887.73</v>
      </c>
      <c r="D16" s="44">
        <f>D15+(D15*$I$3)</f>
        <v>3927</v>
      </c>
      <c r="E16" s="44">
        <f>E15+(E15*$I$4)</f>
        <v>3966.27</v>
      </c>
      <c r="F16" s="8"/>
      <c r="L16" s="9" t="str">
        <f t="shared" si="1"/>
        <v>2023-24</v>
      </c>
      <c r="M16" s="44">
        <f>M15+(M15*$S$2)</f>
        <v>31748.31</v>
      </c>
      <c r="N16" s="44">
        <f>N15+(N15*$S$3)</f>
        <v>32069</v>
      </c>
      <c r="O16" s="44">
        <f>O15+(O15*$S$4)</f>
        <v>32389.69</v>
      </c>
      <c r="P16" s="8"/>
      <c r="W16" s="9" t="str">
        <f t="shared" si="2"/>
        <v>2023-24</v>
      </c>
      <c r="X16" s="43">
        <f t="shared" si="3"/>
        <v>35636.04</v>
      </c>
      <c r="Y16" s="43">
        <f t="shared" si="0"/>
        <v>35996</v>
      </c>
      <c r="Z16" s="43">
        <f t="shared" si="0"/>
        <v>36355.96</v>
      </c>
      <c r="AA16" s="8"/>
    </row>
    <row r="17" spans="1:28" ht="15.5" x14ac:dyDescent="0.35">
      <c r="A17" s="7"/>
      <c r="B17" s="9" t="s">
        <v>14</v>
      </c>
      <c r="C17" s="44">
        <f>C16+(C16*$I$2)</f>
        <v>3848.8526999999999</v>
      </c>
      <c r="D17" s="44">
        <f>D16+(D16*$I$3)</f>
        <v>3927</v>
      </c>
      <c r="E17" s="44">
        <f>E16+(E16*$I$4)</f>
        <v>4005.9326999999998</v>
      </c>
      <c r="F17" s="8"/>
      <c r="L17" s="9" t="str">
        <f t="shared" si="1"/>
        <v>2024-25</v>
      </c>
      <c r="M17" s="44">
        <f>M16+(M16*$S$2)</f>
        <v>31430.8269</v>
      </c>
      <c r="N17" s="44">
        <f>N16+(N16*$S$3)</f>
        <v>32069</v>
      </c>
      <c r="O17" s="44">
        <f>O16+(O16*$S$4)</f>
        <v>32713.586899999998</v>
      </c>
      <c r="P17" s="8"/>
      <c r="W17" s="9" t="str">
        <f t="shared" si="2"/>
        <v>2024-25</v>
      </c>
      <c r="X17" s="43">
        <f t="shared" si="3"/>
        <v>35279.679600000003</v>
      </c>
      <c r="Y17" s="43">
        <f t="shared" si="0"/>
        <v>35996</v>
      </c>
      <c r="Z17" s="43">
        <f t="shared" si="0"/>
        <v>36719.5196</v>
      </c>
      <c r="AA17" s="8"/>
    </row>
    <row r="18" spans="1:28" ht="15.5" x14ac:dyDescent="0.35">
      <c r="A18" s="7"/>
      <c r="B18" s="9" t="s">
        <v>15</v>
      </c>
      <c r="C18" s="44">
        <f>C17+(C17*$I$2)</f>
        <v>3810.3641729999999</v>
      </c>
      <c r="D18" s="44">
        <f>D17+(D17*$I$3)</f>
        <v>3927</v>
      </c>
      <c r="E18" s="44">
        <f>E17+(E17*$I$4)</f>
        <v>4045.9920269999998</v>
      </c>
      <c r="F18" s="8"/>
      <c r="L18" s="9" t="str">
        <f t="shared" si="1"/>
        <v>2025-26</v>
      </c>
      <c r="M18" s="44">
        <f>M17+(M17*$S$2)</f>
        <v>31116.518630999999</v>
      </c>
      <c r="N18" s="44">
        <f>N17+(N17*$S$3)</f>
        <v>32069</v>
      </c>
      <c r="O18" s="44">
        <f>O17+(O17*$S$4)</f>
        <v>33040.722769</v>
      </c>
      <c r="P18" s="8"/>
      <c r="W18" s="9" t="str">
        <f t="shared" si="2"/>
        <v>2025-26</v>
      </c>
      <c r="X18" s="43">
        <f t="shared" si="3"/>
        <v>34926.882804000001</v>
      </c>
      <c r="Y18" s="43">
        <f t="shared" si="0"/>
        <v>35996</v>
      </c>
      <c r="Z18" s="43">
        <f t="shared" si="0"/>
        <v>37086.714796</v>
      </c>
      <c r="AA18" s="8"/>
    </row>
    <row r="19" spans="1:28" x14ac:dyDescent="0.35">
      <c r="A19" s="7"/>
      <c r="L19" s="10"/>
      <c r="M19" s="26"/>
      <c r="N19" s="26"/>
      <c r="O19" s="26"/>
      <c r="P19" s="8"/>
      <c r="W19" s="10"/>
      <c r="X19" s="26"/>
      <c r="Y19" s="26"/>
      <c r="Z19" s="26"/>
      <c r="AA19" s="8"/>
    </row>
    <row r="20" spans="1:28" x14ac:dyDescent="0.35">
      <c r="A20" s="7"/>
      <c r="B20" s="10"/>
      <c r="C20" s="26"/>
      <c r="D20" s="26"/>
      <c r="E20" s="26"/>
      <c r="F20" s="8"/>
      <c r="L20" s="10"/>
      <c r="M20" s="26"/>
      <c r="N20" s="26"/>
      <c r="O20" s="26"/>
      <c r="P20" s="8"/>
      <c r="V20" s="10"/>
      <c r="W20" s="26"/>
      <c r="X20" s="26"/>
      <c r="Y20" s="26"/>
      <c r="Z20" s="8"/>
    </row>
    <row r="21" spans="1:28" x14ac:dyDescent="0.35">
      <c r="A21" s="10"/>
      <c r="B21" s="26"/>
      <c r="C21" s="26"/>
      <c r="D21" s="26"/>
      <c r="K21" s="8"/>
      <c r="L21" s="8"/>
      <c r="M21" s="8"/>
      <c r="N21" s="8"/>
      <c r="O21" s="8"/>
      <c r="U21" s="8"/>
      <c r="V21" s="8"/>
      <c r="W21" s="8"/>
      <c r="X21" s="8"/>
      <c r="Y21" s="8"/>
    </row>
    <row r="22" spans="1:28" x14ac:dyDescent="0.35">
      <c r="K22" s="8"/>
      <c r="L22" s="8"/>
      <c r="M22" s="8"/>
      <c r="N22" s="8"/>
      <c r="O22" s="8"/>
      <c r="U22" s="8"/>
      <c r="V22" s="8"/>
      <c r="W22" s="8"/>
      <c r="X22" s="8"/>
      <c r="Y22" s="8"/>
    </row>
    <row r="23" spans="1:28" x14ac:dyDescent="0.35">
      <c r="K23" s="8"/>
      <c r="L23" s="8"/>
      <c r="M23" s="8"/>
      <c r="N23" s="8"/>
      <c r="O23" s="8"/>
      <c r="U23" s="8"/>
      <c r="V23" s="8"/>
      <c r="W23" s="8"/>
      <c r="X23" s="8"/>
      <c r="Y23" s="8"/>
    </row>
    <row r="27" spans="1:28" ht="51" customHeight="1" x14ac:dyDescent="0.35">
      <c r="A27" s="82" t="s">
        <v>16</v>
      </c>
      <c r="B27" s="82"/>
      <c r="C27" s="82"/>
      <c r="D27" s="82"/>
      <c r="E27" s="82"/>
      <c r="F27" s="82"/>
      <c r="G27" s="82"/>
      <c r="H27" s="82"/>
      <c r="I27" s="82"/>
      <c r="K27" s="82" t="s">
        <v>16</v>
      </c>
      <c r="L27" s="82"/>
      <c r="M27" s="82"/>
      <c r="N27" s="82"/>
      <c r="O27" s="82"/>
      <c r="P27" s="82"/>
      <c r="Q27" s="82"/>
      <c r="R27" s="82"/>
      <c r="S27" s="82"/>
      <c r="U27" s="82" t="s">
        <v>16</v>
      </c>
      <c r="V27" s="82"/>
      <c r="W27" s="82"/>
      <c r="X27" s="82"/>
      <c r="Y27" s="82"/>
      <c r="Z27" s="82"/>
      <c r="AA27" s="82"/>
      <c r="AB27" s="82"/>
    </row>
    <row r="28" spans="1:28" ht="39.75" customHeight="1" x14ac:dyDescent="0.35">
      <c r="A28" s="75" t="s">
        <v>68</v>
      </c>
      <c r="B28" s="75"/>
      <c r="C28" s="75"/>
      <c r="D28" s="75"/>
      <c r="E28" s="75"/>
      <c r="F28" s="75"/>
      <c r="G28" s="75"/>
      <c r="H28" s="75"/>
      <c r="I28" s="75"/>
      <c r="K28" s="75" t="s">
        <v>68</v>
      </c>
      <c r="L28" s="75"/>
      <c r="M28" s="75"/>
      <c r="N28" s="75"/>
      <c r="O28" s="75"/>
      <c r="P28" s="75"/>
      <c r="Q28" s="75"/>
      <c r="R28" s="75"/>
      <c r="S28" s="75"/>
      <c r="U28" s="75" t="s">
        <v>69</v>
      </c>
      <c r="V28" s="75"/>
      <c r="W28" s="75"/>
      <c r="X28" s="75"/>
      <c r="Y28" s="75"/>
      <c r="Z28" s="75"/>
      <c r="AA28" s="75"/>
      <c r="AB28" s="75"/>
    </row>
  </sheetData>
  <mergeCells count="16">
    <mergeCell ref="A28:I28"/>
    <mergeCell ref="K28:S28"/>
    <mergeCell ref="U28:AB28"/>
    <mergeCell ref="C9:E9"/>
    <mergeCell ref="L9:N9"/>
    <mergeCell ref="W9:Y9"/>
    <mergeCell ref="A27:I27"/>
    <mergeCell ref="K27:S27"/>
    <mergeCell ref="U27:AB27"/>
    <mergeCell ref="A1:I1"/>
    <mergeCell ref="K1:S1"/>
    <mergeCell ref="U1:AB1"/>
    <mergeCell ref="A3:F4"/>
    <mergeCell ref="L3:Q3"/>
    <mergeCell ref="AA3:AB4"/>
    <mergeCell ref="V3:Y4"/>
  </mergeCells>
  <pageMargins left="0.7" right="0.7" top="0.75" bottom="0.75" header="0.3" footer="0.3"/>
  <pageSetup orientation="portrait" r:id="rId1"/>
  <colBreaks count="2" manualBreakCount="2">
    <brk id="9" max="1048575" man="1"/>
    <brk id="19" max="1048575" man="1"/>
  </colBreaks>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7491FF-A726-4F39-AF77-4EB3CF5ECB2E}">
  <sheetPr>
    <tabColor theme="9" tint="0.59999389629810485"/>
  </sheetPr>
  <dimension ref="A1:K68"/>
  <sheetViews>
    <sheetView topLeftCell="A35" zoomScaleNormal="100" workbookViewId="0">
      <selection activeCell="L57" sqref="L57"/>
    </sheetView>
  </sheetViews>
  <sheetFormatPr defaultColWidth="9.1796875" defaultRowHeight="14.5" x14ac:dyDescent="0.35"/>
  <cols>
    <col min="1" max="1" width="8.81640625" style="7" customWidth="1"/>
    <col min="2" max="2" width="9.453125" style="7" customWidth="1"/>
    <col min="3" max="3" width="9.54296875" style="7" customWidth="1"/>
    <col min="4" max="4" width="9.453125" style="7" customWidth="1"/>
    <col min="5" max="5" width="8.1796875" style="7" customWidth="1"/>
    <col min="6" max="16384" width="9.1796875" style="7"/>
  </cols>
  <sheetData>
    <row r="1" spans="1:11" ht="18.5" x14ac:dyDescent="0.35">
      <c r="A1" s="83" t="s">
        <v>73</v>
      </c>
      <c r="B1" s="83"/>
      <c r="C1" s="83"/>
      <c r="D1" s="83"/>
      <c r="E1" s="83"/>
      <c r="F1" s="83"/>
      <c r="G1" s="83"/>
      <c r="H1" s="83"/>
      <c r="I1" s="83"/>
      <c r="J1" s="83"/>
      <c r="K1" s="83"/>
    </row>
    <row r="2" spans="1:11" ht="31" x14ac:dyDescent="0.35">
      <c r="A2" s="67" t="s">
        <v>27</v>
      </c>
      <c r="B2" s="67" t="s">
        <v>28</v>
      </c>
      <c r="C2" s="67" t="s">
        <v>29</v>
      </c>
      <c r="D2" s="67" t="s">
        <v>72</v>
      </c>
      <c r="E2" s="31"/>
      <c r="F2" s="31" t="s">
        <v>3</v>
      </c>
      <c r="G2" s="41">
        <f>-1%</f>
        <v>-0.01</v>
      </c>
      <c r="H2" s="31" t="s">
        <v>4</v>
      </c>
      <c r="I2" s="41">
        <v>0</v>
      </c>
      <c r="J2" s="31" t="s">
        <v>5</v>
      </c>
      <c r="K2" s="41">
        <v>0.01</v>
      </c>
    </row>
    <row r="3" spans="1:11" ht="15.5" x14ac:dyDescent="0.35">
      <c r="A3" s="30" t="s">
        <v>31</v>
      </c>
      <c r="B3" s="42">
        <v>2955</v>
      </c>
      <c r="C3" s="42">
        <v>2387</v>
      </c>
      <c r="D3" s="33">
        <f>C3/B3</f>
        <v>0.80778341793570219</v>
      </c>
      <c r="E3" s="31"/>
      <c r="F3" s="31"/>
      <c r="G3" s="31"/>
      <c r="H3" s="31"/>
      <c r="I3" s="31"/>
      <c r="J3" s="31"/>
      <c r="K3" s="31"/>
    </row>
    <row r="4" spans="1:11" ht="15.75" customHeight="1" x14ac:dyDescent="0.35">
      <c r="A4" s="30" t="s">
        <v>32</v>
      </c>
      <c r="B4" s="42">
        <v>3032</v>
      </c>
      <c r="C4" s="42">
        <v>2440</v>
      </c>
      <c r="D4" s="33">
        <f t="shared" ref="D4:D7" si="0">C4/B4</f>
        <v>0.80474934036939316</v>
      </c>
      <c r="E4" s="31"/>
      <c r="F4" s="80" t="s">
        <v>8</v>
      </c>
      <c r="G4" s="80"/>
      <c r="H4" s="80"/>
      <c r="I4" s="80"/>
      <c r="J4" s="80"/>
      <c r="K4" s="80"/>
    </row>
    <row r="5" spans="1:11" ht="15.5" x14ac:dyDescent="0.35">
      <c r="A5" s="30" t="s">
        <v>33</v>
      </c>
      <c r="B5" s="42">
        <v>2728</v>
      </c>
      <c r="C5" s="42">
        <v>2146</v>
      </c>
      <c r="D5" s="33">
        <f t="shared" si="0"/>
        <v>0.78665689149560114</v>
      </c>
      <c r="E5" s="31"/>
      <c r="F5" s="80"/>
      <c r="G5" s="80"/>
      <c r="H5" s="80"/>
      <c r="I5" s="80"/>
      <c r="J5" s="80"/>
      <c r="K5" s="80"/>
    </row>
    <row r="6" spans="1:11" ht="15.5" x14ac:dyDescent="0.35">
      <c r="A6" s="30" t="s">
        <v>34</v>
      </c>
      <c r="B6" s="42">
        <v>2582</v>
      </c>
      <c r="C6" s="42">
        <v>2055</v>
      </c>
      <c r="D6" s="33">
        <f t="shared" si="0"/>
        <v>0.79589465530596437</v>
      </c>
      <c r="E6" s="31"/>
      <c r="F6" s="31"/>
      <c r="G6" s="31"/>
      <c r="H6" s="31"/>
      <c r="I6" s="31"/>
      <c r="J6" s="31"/>
      <c r="K6" s="31"/>
    </row>
    <row r="7" spans="1:11" ht="15.5" x14ac:dyDescent="0.35">
      <c r="A7" s="30" t="s">
        <v>35</v>
      </c>
      <c r="B7" s="42">
        <v>2439</v>
      </c>
      <c r="C7" s="42">
        <v>1946</v>
      </c>
      <c r="D7" s="33">
        <f t="shared" si="0"/>
        <v>0.79786797867978676</v>
      </c>
      <c r="E7" s="31"/>
      <c r="F7" s="31"/>
      <c r="G7" s="31"/>
      <c r="H7" s="31"/>
      <c r="I7" s="31"/>
      <c r="J7" s="31"/>
      <c r="K7" s="31"/>
    </row>
    <row r="8" spans="1:11" ht="15.5" x14ac:dyDescent="0.35">
      <c r="A8" s="31"/>
      <c r="B8" s="32"/>
      <c r="C8" s="32"/>
      <c r="D8" s="33"/>
      <c r="E8" s="31"/>
      <c r="F8" s="31"/>
      <c r="G8" s="31"/>
      <c r="H8" s="31"/>
      <c r="I8" s="31"/>
      <c r="J8" s="31"/>
      <c r="K8" s="31"/>
    </row>
    <row r="9" spans="1:11" ht="15.5" x14ac:dyDescent="0.35">
      <c r="B9" s="31"/>
      <c r="C9" s="90" t="s">
        <v>28</v>
      </c>
      <c r="D9" s="90"/>
      <c r="E9" s="90"/>
      <c r="J9" s="31"/>
      <c r="K9" s="31"/>
    </row>
    <row r="10" spans="1:11" s="15" customFormat="1" ht="52.5" customHeight="1" x14ac:dyDescent="0.35">
      <c r="B10" s="34" t="str">
        <f t="shared" ref="B10:B15" si="1">A2</f>
        <v>Cohort</v>
      </c>
      <c r="C10" s="34" t="str">
        <f>"Change by "&amp;TEXT($G$2,"0.0%")</f>
        <v>Change by -1.0%</v>
      </c>
      <c r="D10" s="34" t="str">
        <f>"Change by "&amp;TEXT($I$2,"0.0%")</f>
        <v>Change by 0.0%</v>
      </c>
      <c r="E10" s="34" t="str">
        <f>"Change by  "&amp;TEXT($K$2,"0.0%")</f>
        <v>Change by  1.0%</v>
      </c>
      <c r="J10" s="34"/>
      <c r="K10" s="34"/>
    </row>
    <row r="11" spans="1:11" ht="15.5" x14ac:dyDescent="0.35">
      <c r="B11" s="35" t="str">
        <f t="shared" si="1"/>
        <v>FA2018</v>
      </c>
      <c r="C11" s="42">
        <f>B3</f>
        <v>2955</v>
      </c>
      <c r="D11" s="42">
        <f>C11</f>
        <v>2955</v>
      </c>
      <c r="E11" s="42">
        <f>C11</f>
        <v>2955</v>
      </c>
      <c r="J11" s="31"/>
      <c r="K11" s="31"/>
    </row>
    <row r="12" spans="1:11" ht="15.5" x14ac:dyDescent="0.35">
      <c r="B12" s="35" t="str">
        <f t="shared" si="1"/>
        <v>FA2019</v>
      </c>
      <c r="C12" s="42">
        <f>B4</f>
        <v>3032</v>
      </c>
      <c r="D12" s="42">
        <f t="shared" ref="D12:D15" si="2">C12</f>
        <v>3032</v>
      </c>
      <c r="E12" s="42">
        <f t="shared" ref="E12:E15" si="3">C12</f>
        <v>3032</v>
      </c>
      <c r="J12" s="31"/>
      <c r="K12" s="31"/>
    </row>
    <row r="13" spans="1:11" ht="15.5" x14ac:dyDescent="0.35">
      <c r="B13" s="35" t="str">
        <f t="shared" si="1"/>
        <v>FA2020</v>
      </c>
      <c r="C13" s="42">
        <f>B5</f>
        <v>2728</v>
      </c>
      <c r="D13" s="42">
        <f t="shared" si="2"/>
        <v>2728</v>
      </c>
      <c r="E13" s="42">
        <f t="shared" si="3"/>
        <v>2728</v>
      </c>
      <c r="J13" s="31"/>
      <c r="K13" s="31"/>
    </row>
    <row r="14" spans="1:11" ht="15.5" x14ac:dyDescent="0.35">
      <c r="B14" s="35" t="str">
        <f t="shared" si="1"/>
        <v>FA2021</v>
      </c>
      <c r="C14" s="42">
        <f>B6</f>
        <v>2582</v>
      </c>
      <c r="D14" s="42">
        <f t="shared" si="2"/>
        <v>2582</v>
      </c>
      <c r="E14" s="42">
        <f t="shared" si="3"/>
        <v>2582</v>
      </c>
      <c r="J14" s="31"/>
      <c r="K14" s="31"/>
    </row>
    <row r="15" spans="1:11" ht="15.5" x14ac:dyDescent="0.35">
      <c r="B15" s="35" t="str">
        <f t="shared" si="1"/>
        <v>FA2022</v>
      </c>
      <c r="C15" s="42">
        <f>B7</f>
        <v>2439</v>
      </c>
      <c r="D15" s="42">
        <f t="shared" si="2"/>
        <v>2439</v>
      </c>
      <c r="E15" s="42">
        <f t="shared" si="3"/>
        <v>2439</v>
      </c>
      <c r="J15" s="31"/>
      <c r="K15" s="31"/>
    </row>
    <row r="16" spans="1:11" ht="15.5" x14ac:dyDescent="0.35">
      <c r="B16" s="37" t="s">
        <v>36</v>
      </c>
      <c r="C16" s="43">
        <f>C15+(C15*$G$2)</f>
        <v>2414.61</v>
      </c>
      <c r="D16" s="43">
        <f>D15+(D15*$I$2)</f>
        <v>2439</v>
      </c>
      <c r="E16" s="43">
        <f>E15+(E15*$K$2)</f>
        <v>2463.39</v>
      </c>
      <c r="J16" s="31"/>
      <c r="K16" s="31"/>
    </row>
    <row r="17" spans="1:11" ht="15.5" x14ac:dyDescent="0.35">
      <c r="B17" s="37" t="s">
        <v>37</v>
      </c>
      <c r="C17" s="43">
        <f>C16+(C16*$G$2)</f>
        <v>2390.4639000000002</v>
      </c>
      <c r="D17" s="43">
        <f>D16+(D16*$I$2)</f>
        <v>2439</v>
      </c>
      <c r="E17" s="43">
        <f>E16+(E16*$K$2)</f>
        <v>2488.0238999999997</v>
      </c>
      <c r="J17" s="31"/>
      <c r="K17" s="31"/>
    </row>
    <row r="18" spans="1:11" ht="15.5" x14ac:dyDescent="0.35">
      <c r="B18" s="37" t="s">
        <v>38</v>
      </c>
      <c r="C18" s="43">
        <f>C17+(C17*$G$2)</f>
        <v>2366.5592610000003</v>
      </c>
      <c r="D18" s="43">
        <f>D17+(D17*$I$2)</f>
        <v>2439</v>
      </c>
      <c r="E18" s="43">
        <f>E17+(E17*$K$2)</f>
        <v>2512.9041389999998</v>
      </c>
      <c r="J18" s="31"/>
      <c r="K18" s="31"/>
    </row>
    <row r="19" spans="1:11" ht="15.5" x14ac:dyDescent="0.35">
      <c r="A19" s="31"/>
      <c r="B19" s="31"/>
      <c r="C19" s="31"/>
      <c r="D19" s="31"/>
      <c r="E19" s="31"/>
      <c r="F19" s="31"/>
      <c r="G19" s="31"/>
      <c r="H19" s="31"/>
      <c r="I19" s="31"/>
      <c r="J19" s="31"/>
      <c r="K19" s="31"/>
    </row>
    <row r="20" spans="1:11" ht="15.75" customHeight="1" x14ac:dyDescent="0.35">
      <c r="A20" s="14"/>
      <c r="B20" s="14"/>
      <c r="C20" s="14"/>
      <c r="D20" s="14"/>
      <c r="E20" s="31"/>
      <c r="F20" s="31"/>
      <c r="G20" s="31"/>
      <c r="H20" s="31"/>
      <c r="I20" s="31"/>
      <c r="J20" s="31"/>
      <c r="K20" s="31"/>
    </row>
    <row r="21" spans="1:11" ht="15" customHeight="1" x14ac:dyDescent="0.35">
      <c r="A21" s="14"/>
      <c r="B21" s="14"/>
      <c r="C21" s="14"/>
      <c r="D21" s="14"/>
      <c r="E21" s="31"/>
      <c r="F21" s="31"/>
      <c r="G21" s="31"/>
      <c r="H21" s="31"/>
      <c r="I21" s="31"/>
      <c r="J21" s="31"/>
      <c r="K21" s="31"/>
    </row>
    <row r="22" spans="1:11" ht="15.5" x14ac:dyDescent="0.35">
      <c r="A22" s="31"/>
      <c r="B22" s="31"/>
      <c r="C22" s="31"/>
      <c r="D22" s="31"/>
      <c r="E22" s="31"/>
      <c r="F22" s="31"/>
      <c r="G22" s="31"/>
      <c r="H22" s="31"/>
      <c r="I22" s="31"/>
      <c r="J22" s="31"/>
      <c r="K22" s="31"/>
    </row>
    <row r="23" spans="1:11" ht="6" customHeight="1" x14ac:dyDescent="0.35">
      <c r="A23" s="31"/>
      <c r="B23" s="31"/>
      <c r="C23" s="31"/>
      <c r="D23" s="31"/>
      <c r="E23" s="31"/>
      <c r="F23" s="31"/>
      <c r="G23" s="31"/>
      <c r="H23" s="31"/>
      <c r="I23" s="31"/>
      <c r="J23" s="31"/>
      <c r="K23" s="31"/>
    </row>
    <row r="24" spans="1:11" ht="42" customHeight="1" x14ac:dyDescent="0.35">
      <c r="A24" s="82" t="s">
        <v>16</v>
      </c>
      <c r="B24" s="82"/>
      <c r="C24" s="82"/>
      <c r="D24" s="82"/>
      <c r="E24" s="82"/>
      <c r="F24" s="82"/>
      <c r="G24" s="82"/>
      <c r="H24" s="82"/>
      <c r="I24" s="82"/>
      <c r="J24" s="82"/>
      <c r="K24" s="31"/>
    </row>
    <row r="25" spans="1:11" ht="32.25" customHeight="1" x14ac:dyDescent="0.35">
      <c r="A25" s="82" t="s">
        <v>71</v>
      </c>
      <c r="B25" s="82"/>
      <c r="C25" s="82"/>
      <c r="D25" s="82"/>
      <c r="E25" s="82"/>
      <c r="F25" s="82"/>
      <c r="G25" s="82"/>
      <c r="H25" s="82"/>
      <c r="I25" s="82"/>
      <c r="J25" s="82"/>
      <c r="K25" s="31"/>
    </row>
    <row r="26" spans="1:11" ht="15.5" x14ac:dyDescent="0.35">
      <c r="A26" s="31"/>
      <c r="B26" s="31"/>
      <c r="C26" s="31"/>
      <c r="D26" s="31"/>
      <c r="E26" s="31"/>
      <c r="F26" s="31"/>
      <c r="G26" s="31"/>
      <c r="H26" s="31"/>
      <c r="I26" s="31"/>
      <c r="J26" s="31"/>
      <c r="K26" s="31"/>
    </row>
    <row r="27" spans="1:11" ht="15.5" x14ac:dyDescent="0.35">
      <c r="A27" s="31"/>
      <c r="B27" s="31"/>
      <c r="C27" s="31"/>
      <c r="D27" s="31"/>
      <c r="E27" s="31"/>
      <c r="F27" s="31"/>
      <c r="G27" s="31"/>
      <c r="H27" s="31"/>
      <c r="I27" s="31"/>
      <c r="J27" s="31"/>
      <c r="K27" s="31"/>
    </row>
    <row r="28" spans="1:11" ht="15.5" x14ac:dyDescent="0.35">
      <c r="B28" s="31"/>
      <c r="C28" s="90" t="s">
        <v>39</v>
      </c>
      <c r="D28" s="90"/>
      <c r="E28" s="90"/>
      <c r="J28" s="31"/>
      <c r="K28" s="31"/>
    </row>
    <row r="29" spans="1:11" ht="31" x14ac:dyDescent="0.35">
      <c r="B29" s="34" t="s">
        <v>27</v>
      </c>
      <c r="C29" s="34" t="str">
        <f>"Change by "&amp;TEXT($G$2,"0.0%")</f>
        <v>Change by -1.0%</v>
      </c>
      <c r="D29" s="34" t="str">
        <f>"Change by "&amp;TEXT($I$2,"0.0%")</f>
        <v>Change by 0.0%</v>
      </c>
      <c r="E29" s="34" t="str">
        <f>"Change by  "&amp;TEXT($K$2,"0.0%")</f>
        <v>Change by  1.0%</v>
      </c>
      <c r="J29" s="31"/>
      <c r="K29" s="31"/>
    </row>
    <row r="30" spans="1:11" ht="15.5" x14ac:dyDescent="0.35">
      <c r="B30" s="35" t="s">
        <v>31</v>
      </c>
      <c r="C30" s="42">
        <f>C3</f>
        <v>2387</v>
      </c>
      <c r="D30" s="42">
        <f>C30</f>
        <v>2387</v>
      </c>
      <c r="E30" s="42">
        <f>C30</f>
        <v>2387</v>
      </c>
      <c r="J30" s="31"/>
      <c r="K30" s="31"/>
    </row>
    <row r="31" spans="1:11" ht="15.5" x14ac:dyDescent="0.35">
      <c r="B31" s="35" t="s">
        <v>32</v>
      </c>
      <c r="C31" s="42">
        <f>C4</f>
        <v>2440</v>
      </c>
      <c r="D31" s="42">
        <f t="shared" ref="D31:D34" si="4">C31</f>
        <v>2440</v>
      </c>
      <c r="E31" s="42">
        <f t="shared" ref="E31:E34" si="5">C31</f>
        <v>2440</v>
      </c>
      <c r="J31" s="31"/>
      <c r="K31" s="31"/>
    </row>
    <row r="32" spans="1:11" ht="15.5" x14ac:dyDescent="0.35">
      <c r="B32" s="35" t="s">
        <v>33</v>
      </c>
      <c r="C32" s="42">
        <f>C5</f>
        <v>2146</v>
      </c>
      <c r="D32" s="42">
        <f t="shared" si="4"/>
        <v>2146</v>
      </c>
      <c r="E32" s="42">
        <f t="shared" si="5"/>
        <v>2146</v>
      </c>
      <c r="J32" s="31"/>
      <c r="K32" s="31"/>
    </row>
    <row r="33" spans="1:11" ht="15.5" x14ac:dyDescent="0.35">
      <c r="B33" s="35" t="s">
        <v>34</v>
      </c>
      <c r="C33" s="42">
        <f>C6</f>
        <v>2055</v>
      </c>
      <c r="D33" s="42">
        <f t="shared" si="4"/>
        <v>2055</v>
      </c>
      <c r="E33" s="42">
        <f t="shared" si="5"/>
        <v>2055</v>
      </c>
      <c r="J33" s="31"/>
      <c r="K33" s="31"/>
    </row>
    <row r="34" spans="1:11" ht="15.5" x14ac:dyDescent="0.35">
      <c r="B34" s="35" t="s">
        <v>35</v>
      </c>
      <c r="C34" s="42">
        <f>C7</f>
        <v>1946</v>
      </c>
      <c r="D34" s="42">
        <f t="shared" si="4"/>
        <v>1946</v>
      </c>
      <c r="E34" s="42">
        <f t="shared" si="5"/>
        <v>1946</v>
      </c>
      <c r="J34" s="31"/>
      <c r="K34" s="31"/>
    </row>
    <row r="35" spans="1:11" ht="15.5" x14ac:dyDescent="0.35">
      <c r="B35" s="37" t="s">
        <v>36</v>
      </c>
      <c r="C35" s="43">
        <f>C34+(C34*$G$2)</f>
        <v>1926.54</v>
      </c>
      <c r="D35" s="43">
        <f>D34+(D34*$I$2)</f>
        <v>1946</v>
      </c>
      <c r="E35" s="43">
        <f>E34+(E34*$K$2)</f>
        <v>1965.46</v>
      </c>
      <c r="J35" s="31"/>
      <c r="K35" s="31"/>
    </row>
    <row r="36" spans="1:11" ht="15.5" x14ac:dyDescent="0.35">
      <c r="B36" s="37" t="s">
        <v>37</v>
      </c>
      <c r="C36" s="43">
        <f>C35+(C35*$G$2)</f>
        <v>1907.2746</v>
      </c>
      <c r="D36" s="43">
        <f>D35+(D35*$I$2)</f>
        <v>1946</v>
      </c>
      <c r="E36" s="43">
        <f>E35+(E35*$K$2)</f>
        <v>1985.1146000000001</v>
      </c>
      <c r="J36" s="31"/>
      <c r="K36" s="31"/>
    </row>
    <row r="37" spans="1:11" ht="15.5" x14ac:dyDescent="0.35">
      <c r="B37" s="37" t="s">
        <v>38</v>
      </c>
      <c r="C37" s="43">
        <f>C36+(C36*$G$2)</f>
        <v>1888.2018539999999</v>
      </c>
      <c r="D37" s="43">
        <f>D36+(D36*$I$2)</f>
        <v>1946</v>
      </c>
      <c r="E37" s="43">
        <f>E36+(E36*$K$2)</f>
        <v>2004.9657460000001</v>
      </c>
      <c r="J37" s="31"/>
      <c r="K37" s="31"/>
    </row>
    <row r="38" spans="1:11" ht="15.5" x14ac:dyDescent="0.35">
      <c r="A38" s="35"/>
      <c r="B38" s="36"/>
      <c r="C38" s="36"/>
      <c r="D38" s="36"/>
      <c r="E38" s="31"/>
      <c r="F38" s="31"/>
      <c r="G38" s="31"/>
      <c r="H38" s="31"/>
      <c r="I38" s="31"/>
      <c r="J38" s="31"/>
      <c r="K38" s="31"/>
    </row>
    <row r="39" spans="1:11" ht="15.5" x14ac:dyDescent="0.35">
      <c r="A39" s="35"/>
      <c r="B39" s="36"/>
      <c r="C39" s="36"/>
      <c r="D39" s="36"/>
      <c r="E39" s="31"/>
      <c r="F39" s="31"/>
      <c r="G39" s="31"/>
      <c r="H39" s="31"/>
      <c r="I39" s="31"/>
      <c r="J39" s="31"/>
      <c r="K39" s="31"/>
    </row>
    <row r="40" spans="1:11" ht="15.5" x14ac:dyDescent="0.35">
      <c r="A40" s="31"/>
      <c r="B40" s="31"/>
      <c r="C40" s="31"/>
      <c r="D40" s="31"/>
      <c r="E40" s="31"/>
      <c r="F40" s="31"/>
      <c r="G40" s="31"/>
      <c r="H40" s="31"/>
      <c r="I40" s="31"/>
      <c r="J40" s="31"/>
      <c r="K40" s="31"/>
    </row>
    <row r="41" spans="1:11" ht="15.5" x14ac:dyDescent="0.35">
      <c r="A41" s="31"/>
      <c r="B41" s="31"/>
      <c r="C41" s="31"/>
      <c r="D41" s="31"/>
      <c r="E41" s="31"/>
      <c r="F41" s="31"/>
      <c r="G41" s="31"/>
      <c r="H41" s="31"/>
      <c r="I41" s="31"/>
      <c r="J41" s="31"/>
      <c r="K41" s="31"/>
    </row>
    <row r="42" spans="1:11" ht="15.5" x14ac:dyDescent="0.35">
      <c r="A42" s="31"/>
      <c r="B42" s="31"/>
      <c r="C42" s="31"/>
      <c r="D42" s="31"/>
      <c r="E42" s="31"/>
      <c r="F42" s="31"/>
      <c r="G42" s="31"/>
      <c r="H42" s="31"/>
      <c r="I42" s="31"/>
      <c r="J42" s="31"/>
      <c r="K42" s="31"/>
    </row>
    <row r="43" spans="1:11" ht="15.5" x14ac:dyDescent="0.35">
      <c r="A43" s="31"/>
      <c r="B43" s="31"/>
      <c r="C43" s="31"/>
      <c r="D43" s="31"/>
      <c r="E43" s="31"/>
      <c r="F43" s="31"/>
      <c r="G43" s="31"/>
      <c r="H43" s="31"/>
      <c r="I43" s="31"/>
      <c r="J43" s="31"/>
      <c r="K43" s="31"/>
    </row>
    <row r="44" spans="1:11" ht="38.25" customHeight="1" x14ac:dyDescent="0.35">
      <c r="A44" s="82" t="s">
        <v>16</v>
      </c>
      <c r="B44" s="82"/>
      <c r="C44" s="82"/>
      <c r="D44" s="82"/>
      <c r="E44" s="82"/>
      <c r="F44" s="82"/>
      <c r="G44" s="82"/>
      <c r="H44" s="82"/>
      <c r="I44" s="82"/>
      <c r="J44" s="82"/>
      <c r="K44" s="31"/>
    </row>
    <row r="45" spans="1:11" ht="46.5" customHeight="1" x14ac:dyDescent="0.35">
      <c r="A45" s="82" t="s">
        <v>45</v>
      </c>
      <c r="B45" s="82"/>
      <c r="C45" s="82"/>
      <c r="D45" s="82"/>
      <c r="E45" s="82"/>
      <c r="F45" s="82"/>
      <c r="G45" s="82"/>
      <c r="H45" s="82"/>
      <c r="I45" s="82"/>
      <c r="J45" s="82"/>
      <c r="K45" s="31"/>
    </row>
    <row r="46" spans="1:11" ht="29.25" customHeight="1" x14ac:dyDescent="0.35">
      <c r="A46" s="82" t="s">
        <v>71</v>
      </c>
      <c r="B46" s="82"/>
      <c r="C46" s="82"/>
      <c r="D46" s="82"/>
      <c r="E46" s="82"/>
      <c r="F46" s="82"/>
      <c r="G46" s="82"/>
      <c r="H46" s="82"/>
      <c r="I46" s="82"/>
      <c r="J46" s="82"/>
      <c r="K46" s="31"/>
    </row>
    <row r="47" spans="1:11" ht="15.5" x14ac:dyDescent="0.35">
      <c r="A47" s="13"/>
      <c r="B47" s="13"/>
      <c r="C47" s="13"/>
      <c r="D47" s="13"/>
      <c r="E47" s="13"/>
      <c r="F47" s="13"/>
      <c r="G47" s="13"/>
      <c r="H47" s="13"/>
      <c r="I47" s="13"/>
      <c r="J47" s="13"/>
      <c r="K47" s="31"/>
    </row>
    <row r="48" spans="1:11" ht="15.5" x14ac:dyDescent="0.35">
      <c r="A48" s="31"/>
      <c r="B48" s="31"/>
      <c r="C48" s="31"/>
      <c r="D48" s="31"/>
      <c r="E48" s="31"/>
      <c r="F48" s="31"/>
      <c r="G48" s="31"/>
      <c r="H48" s="31"/>
      <c r="I48" s="31"/>
      <c r="J48" s="31"/>
      <c r="K48" s="31"/>
    </row>
    <row r="49" spans="1:11" ht="15.5" x14ac:dyDescent="0.35">
      <c r="A49" s="31"/>
      <c r="B49" s="31"/>
      <c r="C49" s="31"/>
      <c r="D49" s="31"/>
      <c r="E49" s="31"/>
      <c r="F49" s="31"/>
      <c r="G49" s="31"/>
      <c r="H49" s="31"/>
      <c r="I49" s="31"/>
      <c r="J49" s="31"/>
      <c r="K49" s="31"/>
    </row>
    <row r="50" spans="1:11" ht="15.5" x14ac:dyDescent="0.35">
      <c r="B50" s="31"/>
      <c r="C50" s="90" t="s">
        <v>40</v>
      </c>
      <c r="D50" s="90"/>
      <c r="E50" s="90"/>
      <c r="F50" s="31"/>
      <c r="K50" s="31"/>
    </row>
    <row r="51" spans="1:11" ht="31" x14ac:dyDescent="0.35">
      <c r="B51" s="34" t="s">
        <v>27</v>
      </c>
      <c r="C51" s="34" t="str">
        <f>"Change by "&amp;TEXT($G$2,"0.0%")</f>
        <v>Change by -1.0%</v>
      </c>
      <c r="D51" s="34" t="str">
        <f>"Change by "&amp;TEXT($I$2,"0.0%")</f>
        <v>Change by 0.0%</v>
      </c>
      <c r="E51" s="34" t="str">
        <f>"Change by  "&amp;TEXT($K$2,"0.0%")</f>
        <v>Change by  1.0%</v>
      </c>
      <c r="F51" s="31"/>
      <c r="K51" s="31"/>
    </row>
    <row r="52" spans="1:11" ht="15.5" x14ac:dyDescent="0.35">
      <c r="B52" s="35" t="s">
        <v>31</v>
      </c>
      <c r="C52" s="42">
        <f>C3</f>
        <v>2387</v>
      </c>
      <c r="D52" s="42">
        <f>C52</f>
        <v>2387</v>
      </c>
      <c r="E52" s="42">
        <f>C52</f>
        <v>2387</v>
      </c>
      <c r="F52" s="31"/>
      <c r="K52" s="31"/>
    </row>
    <row r="53" spans="1:11" ht="15.5" x14ac:dyDescent="0.35">
      <c r="B53" s="35" t="s">
        <v>32</v>
      </c>
      <c r="C53" s="42">
        <f>C4</f>
        <v>2440</v>
      </c>
      <c r="D53" s="42">
        <f t="shared" ref="D53:D56" si="6">C53</f>
        <v>2440</v>
      </c>
      <c r="E53" s="42">
        <f t="shared" ref="E53:E56" si="7">C53</f>
        <v>2440</v>
      </c>
      <c r="F53" s="31"/>
      <c r="K53" s="31"/>
    </row>
    <row r="54" spans="1:11" ht="15.5" x14ac:dyDescent="0.35">
      <c r="B54" s="35" t="s">
        <v>33</v>
      </c>
      <c r="C54" s="42">
        <f>C5</f>
        <v>2146</v>
      </c>
      <c r="D54" s="42">
        <f t="shared" si="6"/>
        <v>2146</v>
      </c>
      <c r="E54" s="42">
        <f t="shared" si="7"/>
        <v>2146</v>
      </c>
      <c r="F54" s="31"/>
      <c r="K54" s="31"/>
    </row>
    <row r="55" spans="1:11" ht="15.5" x14ac:dyDescent="0.35">
      <c r="B55" s="35" t="s">
        <v>34</v>
      </c>
      <c r="C55" s="42">
        <f>C6</f>
        <v>2055</v>
      </c>
      <c r="D55" s="42">
        <f t="shared" si="6"/>
        <v>2055</v>
      </c>
      <c r="E55" s="42">
        <f t="shared" si="7"/>
        <v>2055</v>
      </c>
      <c r="F55" s="31"/>
      <c r="K55" s="31"/>
    </row>
    <row r="56" spans="1:11" ht="15.5" x14ac:dyDescent="0.35">
      <c r="B56" s="35" t="s">
        <v>35</v>
      </c>
      <c r="C56" s="42">
        <f>C7</f>
        <v>1946</v>
      </c>
      <c r="D56" s="42">
        <f t="shared" si="6"/>
        <v>1946</v>
      </c>
      <c r="E56" s="42">
        <f t="shared" si="7"/>
        <v>1946</v>
      </c>
      <c r="F56" s="31"/>
      <c r="K56" s="31"/>
    </row>
    <row r="57" spans="1:11" ht="15.5" x14ac:dyDescent="0.35">
      <c r="B57" s="37" t="s">
        <v>36</v>
      </c>
      <c r="C57" s="43">
        <f>$B$7*($D$7+$G$2)</f>
        <v>1921.61</v>
      </c>
      <c r="D57" s="43">
        <f>$B$7*($D$7+$I$2)</f>
        <v>1946</v>
      </c>
      <c r="E57" s="43">
        <f>$B$7*($D$7+$K$2)</f>
        <v>1970.3899999999999</v>
      </c>
      <c r="F57" s="31"/>
      <c r="K57" s="31"/>
    </row>
    <row r="58" spans="1:11" ht="15.5" x14ac:dyDescent="0.35">
      <c r="B58" s="37" t="s">
        <v>37</v>
      </c>
      <c r="C58" s="43">
        <f>$B$7*($D$7+$G$2+$G$2)</f>
        <v>1897.2199999999998</v>
      </c>
      <c r="D58" s="43">
        <f>$B$7*($D$7+$I$2+$I$2)</f>
        <v>1946</v>
      </c>
      <c r="E58" s="43">
        <f>$B$7*($D$7+$K$2+$K$2)</f>
        <v>1994.78</v>
      </c>
      <c r="F58" s="31"/>
      <c r="K58" s="31"/>
    </row>
    <row r="59" spans="1:11" ht="15.5" x14ac:dyDescent="0.35">
      <c r="B59" s="37" t="s">
        <v>38</v>
      </c>
      <c r="C59" s="43">
        <f>$B$7*($D$7+$G$2+$G$2+$G$2)</f>
        <v>1872.83</v>
      </c>
      <c r="D59" s="43">
        <f>$B$7*($D$7+$I$2+$I$2+$I$2)</f>
        <v>1946</v>
      </c>
      <c r="E59" s="43">
        <f>$B$7*($D$7+$K$2+$K$2+$K$2)</f>
        <v>2019.17</v>
      </c>
      <c r="F59" s="31"/>
      <c r="K59" s="31"/>
    </row>
    <row r="60" spans="1:11" ht="15.5" x14ac:dyDescent="0.35">
      <c r="A60" s="31"/>
      <c r="B60" s="31"/>
      <c r="C60" s="31"/>
      <c r="D60" s="31"/>
      <c r="E60" s="31"/>
      <c r="F60" s="31"/>
      <c r="G60" s="31"/>
      <c r="H60" s="31"/>
      <c r="I60" s="31"/>
      <c r="J60" s="31"/>
      <c r="K60" s="31"/>
    </row>
    <row r="61" spans="1:11" ht="15.5" x14ac:dyDescent="0.35">
      <c r="A61" s="31"/>
      <c r="B61" s="31"/>
      <c r="C61" s="31"/>
      <c r="D61" s="31"/>
      <c r="E61" s="31"/>
      <c r="F61" s="31"/>
      <c r="G61" s="31"/>
      <c r="H61" s="31"/>
      <c r="I61" s="31"/>
      <c r="J61" s="31"/>
      <c r="K61" s="31"/>
    </row>
    <row r="62" spans="1:11" ht="15.5" x14ac:dyDescent="0.35">
      <c r="A62" s="31"/>
      <c r="B62" s="31"/>
      <c r="C62" s="31"/>
      <c r="D62" s="31"/>
      <c r="E62" s="31"/>
      <c r="F62" s="31"/>
      <c r="G62" s="31"/>
      <c r="H62" s="31"/>
      <c r="I62" s="31"/>
      <c r="J62" s="31"/>
      <c r="K62" s="31"/>
    </row>
    <row r="63" spans="1:11" ht="15.5" x14ac:dyDescent="0.35">
      <c r="A63" s="31"/>
      <c r="B63" s="31"/>
      <c r="C63" s="31"/>
      <c r="D63" s="31"/>
      <c r="E63" s="31"/>
      <c r="F63" s="31"/>
      <c r="G63" s="31"/>
      <c r="H63" s="31"/>
      <c r="I63" s="31"/>
      <c r="J63" s="31"/>
      <c r="K63" s="31"/>
    </row>
    <row r="64" spans="1:11" ht="15.5" x14ac:dyDescent="0.35">
      <c r="A64" s="31"/>
      <c r="B64" s="31"/>
      <c r="C64" s="31"/>
      <c r="D64" s="31"/>
      <c r="E64" s="31"/>
      <c r="F64" s="31"/>
      <c r="G64" s="31"/>
      <c r="H64" s="31"/>
      <c r="I64" s="31"/>
      <c r="J64" s="31"/>
      <c r="K64" s="31"/>
    </row>
    <row r="65" spans="1:11" ht="15.5" x14ac:dyDescent="0.35">
      <c r="A65" s="31"/>
      <c r="B65" s="31"/>
      <c r="C65" s="31"/>
      <c r="D65" s="31"/>
      <c r="E65" s="31"/>
      <c r="F65" s="31"/>
      <c r="G65" s="31"/>
      <c r="H65" s="31"/>
      <c r="I65" s="31"/>
      <c r="J65" s="31"/>
      <c r="K65" s="31"/>
    </row>
    <row r="66" spans="1:11" ht="41.25" customHeight="1" x14ac:dyDescent="0.35">
      <c r="A66" s="82" t="s">
        <v>16</v>
      </c>
      <c r="B66" s="82"/>
      <c r="C66" s="82"/>
      <c r="D66" s="82"/>
      <c r="E66" s="82"/>
      <c r="F66" s="82"/>
      <c r="G66" s="82"/>
      <c r="H66" s="82"/>
      <c r="I66" s="82"/>
      <c r="J66" s="82"/>
      <c r="K66" s="31"/>
    </row>
    <row r="67" spans="1:11" ht="50.25" customHeight="1" x14ac:dyDescent="0.35">
      <c r="A67" s="82" t="s">
        <v>41</v>
      </c>
      <c r="B67" s="82"/>
      <c r="C67" s="82"/>
      <c r="D67" s="82"/>
      <c r="E67" s="82"/>
      <c r="F67" s="82"/>
      <c r="G67" s="82"/>
      <c r="H67" s="82"/>
      <c r="I67" s="82"/>
      <c r="J67" s="82"/>
      <c r="K67" s="31"/>
    </row>
    <row r="68" spans="1:11" ht="29.25" customHeight="1" x14ac:dyDescent="0.35">
      <c r="A68" s="82" t="s">
        <v>71</v>
      </c>
      <c r="B68" s="82"/>
      <c r="C68" s="82"/>
      <c r="D68" s="82"/>
      <c r="E68" s="82"/>
      <c r="F68" s="82"/>
      <c r="G68" s="82"/>
      <c r="H68" s="82"/>
      <c r="I68" s="82"/>
      <c r="J68" s="82"/>
      <c r="K68" s="31"/>
    </row>
  </sheetData>
  <mergeCells count="13">
    <mergeCell ref="A68:J68"/>
    <mergeCell ref="A46:J46"/>
    <mergeCell ref="A25:J25"/>
    <mergeCell ref="A1:K1"/>
    <mergeCell ref="F4:K5"/>
    <mergeCell ref="C50:E50"/>
    <mergeCell ref="A66:J66"/>
    <mergeCell ref="A67:J67"/>
    <mergeCell ref="C9:E9"/>
    <mergeCell ref="A24:J24"/>
    <mergeCell ref="C28:E28"/>
    <mergeCell ref="A44:J44"/>
    <mergeCell ref="A45:J45"/>
  </mergeCells>
  <pageMargins left="0.7" right="0.7" top="0.75" bottom="0.75" header="0.3" footer="0.3"/>
  <pageSetup orientation="landscape" r:id="rId1"/>
  <rowBreaks count="2" manualBreakCount="2">
    <brk id="25" max="16383" man="1"/>
    <brk id="46" max="16383" man="1"/>
  </rowBreaks>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0C0284E-E72B-4D5D-93FD-C0F453B3ED39}">
  <sheetPr>
    <tabColor theme="9" tint="0.59999389629810485"/>
  </sheetPr>
  <dimension ref="A1:L69"/>
  <sheetViews>
    <sheetView topLeftCell="A46" zoomScaleNormal="100" workbookViewId="0">
      <selection activeCell="P62" sqref="P62"/>
    </sheetView>
  </sheetViews>
  <sheetFormatPr defaultColWidth="9.1796875" defaultRowHeight="14.5" x14ac:dyDescent="0.35"/>
  <cols>
    <col min="1" max="1" width="9.1796875" style="7"/>
    <col min="2" max="2" width="9.453125" style="7" customWidth="1"/>
    <col min="3" max="3" width="11" style="7" bestFit="1" customWidth="1"/>
    <col min="4" max="4" width="10.81640625" style="7" bestFit="1" customWidth="1"/>
    <col min="5" max="16384" width="9.1796875" style="7"/>
  </cols>
  <sheetData>
    <row r="1" spans="1:12" ht="18.5" x14ac:dyDescent="0.35">
      <c r="A1" s="83" t="s">
        <v>55</v>
      </c>
      <c r="B1" s="83"/>
      <c r="C1" s="83"/>
      <c r="D1" s="83"/>
      <c r="E1" s="83"/>
      <c r="F1" s="83"/>
      <c r="G1" s="83"/>
      <c r="H1" s="83"/>
      <c r="I1" s="83"/>
      <c r="J1" s="83"/>
      <c r="K1" s="83"/>
      <c r="L1" s="83"/>
    </row>
    <row r="2" spans="1:12" ht="33.75" customHeight="1" x14ac:dyDescent="0.35">
      <c r="A2" s="68" t="s">
        <v>27</v>
      </c>
      <c r="B2" s="68" t="s">
        <v>28</v>
      </c>
      <c r="C2" s="70" t="s">
        <v>88</v>
      </c>
      <c r="D2" s="68" t="s">
        <v>30</v>
      </c>
      <c r="E2" s="68"/>
      <c r="F2" s="68"/>
      <c r="G2" s="68" t="s">
        <v>3</v>
      </c>
      <c r="H2" s="69">
        <f>-1%</f>
        <v>-0.01</v>
      </c>
      <c r="I2" s="68" t="s">
        <v>4</v>
      </c>
      <c r="J2" s="69">
        <v>0</v>
      </c>
      <c r="K2" s="68" t="s">
        <v>5</v>
      </c>
      <c r="L2" s="69">
        <v>0.01</v>
      </c>
    </row>
    <row r="3" spans="1:12" ht="15.5" x14ac:dyDescent="0.35">
      <c r="A3" s="30" t="s">
        <v>42</v>
      </c>
      <c r="B3" s="42">
        <v>3042</v>
      </c>
      <c r="C3" s="42">
        <v>1647</v>
      </c>
      <c r="D3" s="38">
        <f>C3/B3</f>
        <v>0.54142011834319526</v>
      </c>
      <c r="E3" s="31"/>
      <c r="F3" s="31"/>
      <c r="G3" s="31"/>
      <c r="H3" s="31"/>
      <c r="I3" s="31"/>
      <c r="J3" s="31"/>
      <c r="K3" s="31"/>
      <c r="L3" s="31"/>
    </row>
    <row r="4" spans="1:12" ht="15.5" x14ac:dyDescent="0.35">
      <c r="A4" s="30" t="s">
        <v>31</v>
      </c>
      <c r="B4" s="42">
        <v>2955</v>
      </c>
      <c r="C4" s="42">
        <v>1714</v>
      </c>
      <c r="D4" s="38">
        <f>C4/B4</f>
        <v>0.58003384094754651</v>
      </c>
      <c r="E4" s="31"/>
      <c r="F4" s="31"/>
      <c r="G4" s="31"/>
      <c r="H4" s="29"/>
      <c r="I4" s="29"/>
      <c r="J4" s="29"/>
      <c r="K4" s="29"/>
      <c r="L4" s="31"/>
    </row>
    <row r="5" spans="1:12" ht="15.5" x14ac:dyDescent="0.35">
      <c r="A5" s="30" t="s">
        <v>32</v>
      </c>
      <c r="B5" s="42">
        <v>3032</v>
      </c>
      <c r="C5" s="42">
        <v>1696</v>
      </c>
      <c r="D5" s="38">
        <f>C5/B5</f>
        <v>0.55936675461741425</v>
      </c>
      <c r="E5" s="31"/>
      <c r="F5" s="31"/>
      <c r="G5" s="31"/>
      <c r="H5" s="29"/>
      <c r="I5" s="29"/>
      <c r="J5" s="29"/>
      <c r="K5" s="29"/>
      <c r="L5" s="31"/>
    </row>
    <row r="6" spans="1:12" ht="15.5" x14ac:dyDescent="0.35">
      <c r="A6" s="30" t="s">
        <v>33</v>
      </c>
      <c r="B6" s="42">
        <v>2728</v>
      </c>
      <c r="C6" s="42">
        <v>1546</v>
      </c>
      <c r="D6" s="38">
        <f>C6/B6</f>
        <v>0.56671554252199419</v>
      </c>
      <c r="E6" s="31"/>
      <c r="F6" s="31"/>
      <c r="G6" s="31"/>
      <c r="H6" s="31"/>
      <c r="I6" s="31"/>
      <c r="J6" s="31"/>
      <c r="K6" s="31"/>
      <c r="L6" s="31"/>
    </row>
    <row r="7" spans="1:12" ht="15.5" x14ac:dyDescent="0.35">
      <c r="A7" s="30" t="s">
        <v>34</v>
      </c>
      <c r="B7" s="42">
        <v>2582</v>
      </c>
      <c r="C7" s="42">
        <v>1439</v>
      </c>
      <c r="D7" s="38">
        <f>C7/B7</f>
        <v>0.55731990704879941</v>
      </c>
      <c r="E7" s="31"/>
      <c r="F7" s="31"/>
      <c r="G7" s="31"/>
      <c r="H7" s="31"/>
      <c r="I7" s="31"/>
      <c r="J7" s="31"/>
      <c r="K7" s="31"/>
      <c r="L7" s="31"/>
    </row>
    <row r="8" spans="1:12" ht="15.5" x14ac:dyDescent="0.35">
      <c r="A8" s="31"/>
      <c r="B8" s="32"/>
      <c r="C8" s="32"/>
      <c r="D8" s="33"/>
      <c r="E8" s="31"/>
      <c r="F8" s="31"/>
      <c r="G8" s="31"/>
      <c r="H8" s="31"/>
      <c r="I8" s="31"/>
      <c r="J8" s="31"/>
      <c r="K8" s="31"/>
      <c r="L8" s="31"/>
    </row>
    <row r="9" spans="1:12" ht="15.5" x14ac:dyDescent="0.35">
      <c r="B9" s="31"/>
      <c r="C9" s="90" t="s">
        <v>28</v>
      </c>
      <c r="D9" s="90"/>
      <c r="E9" s="90"/>
      <c r="J9" s="31"/>
      <c r="K9" s="31"/>
      <c r="L9" s="31"/>
    </row>
    <row r="10" spans="1:12" s="15" customFormat="1" ht="31" x14ac:dyDescent="0.35">
      <c r="B10" s="34" t="str">
        <f t="shared" ref="B10:B15" si="0">A2</f>
        <v>Cohort</v>
      </c>
      <c r="C10" s="34" t="str">
        <f>"Change by "&amp;TEXT($H$2,"0.0%")</f>
        <v>Change by -1.0%</v>
      </c>
      <c r="D10" s="34" t="str">
        <f>"Change by "&amp;TEXT($J$2,"0.0%")</f>
        <v>Change by 0.0%</v>
      </c>
      <c r="E10" s="34" t="str">
        <f>"Change by  "&amp;TEXT($L$2,"0.0%")</f>
        <v>Change by  1.0%</v>
      </c>
      <c r="J10" s="34"/>
      <c r="K10" s="34"/>
      <c r="L10" s="34"/>
    </row>
    <row r="11" spans="1:12" ht="15.5" x14ac:dyDescent="0.35">
      <c r="B11" s="35" t="str">
        <f t="shared" si="0"/>
        <v>FA2017</v>
      </c>
      <c r="C11" s="42">
        <f>B3</f>
        <v>3042</v>
      </c>
      <c r="D11" s="42">
        <f>C11</f>
        <v>3042</v>
      </c>
      <c r="E11" s="42">
        <f>C11</f>
        <v>3042</v>
      </c>
      <c r="J11" s="31"/>
      <c r="K11" s="31"/>
      <c r="L11" s="31"/>
    </row>
    <row r="12" spans="1:12" ht="15.5" x14ac:dyDescent="0.35">
      <c r="B12" s="35" t="str">
        <f t="shared" si="0"/>
        <v>FA2018</v>
      </c>
      <c r="C12" s="42">
        <f>B4</f>
        <v>2955</v>
      </c>
      <c r="D12" s="42">
        <f>C12</f>
        <v>2955</v>
      </c>
      <c r="E12" s="42">
        <f>C12</f>
        <v>2955</v>
      </c>
      <c r="J12" s="31"/>
      <c r="K12" s="31"/>
      <c r="L12" s="31"/>
    </row>
    <row r="13" spans="1:12" ht="15.5" x14ac:dyDescent="0.35">
      <c r="B13" s="35" t="str">
        <f t="shared" si="0"/>
        <v>FA2019</v>
      </c>
      <c r="C13" s="42">
        <f>B5</f>
        <v>3032</v>
      </c>
      <c r="D13" s="42">
        <f>C13</f>
        <v>3032</v>
      </c>
      <c r="E13" s="42">
        <f>C13</f>
        <v>3032</v>
      </c>
      <c r="J13" s="31"/>
      <c r="K13" s="31"/>
      <c r="L13" s="31"/>
    </row>
    <row r="14" spans="1:12" ht="15.5" x14ac:dyDescent="0.35">
      <c r="B14" s="35" t="str">
        <f t="shared" si="0"/>
        <v>FA2020</v>
      </c>
      <c r="C14" s="42">
        <f>B6</f>
        <v>2728</v>
      </c>
      <c r="D14" s="42">
        <f>C14</f>
        <v>2728</v>
      </c>
      <c r="E14" s="42">
        <f>C14</f>
        <v>2728</v>
      </c>
      <c r="J14" s="31"/>
      <c r="K14" s="31"/>
      <c r="L14" s="31"/>
    </row>
    <row r="15" spans="1:12" ht="15.5" x14ac:dyDescent="0.35">
      <c r="B15" s="35" t="str">
        <f t="shared" si="0"/>
        <v>FA2021</v>
      </c>
      <c r="C15" s="42">
        <f>B7</f>
        <v>2582</v>
      </c>
      <c r="D15" s="42">
        <f>C15</f>
        <v>2582</v>
      </c>
      <c r="E15" s="42">
        <f>C15</f>
        <v>2582</v>
      </c>
      <c r="J15" s="31"/>
      <c r="K15" s="31"/>
      <c r="L15" s="31"/>
    </row>
    <row r="16" spans="1:12" ht="15.5" x14ac:dyDescent="0.35">
      <c r="B16" s="37" t="s">
        <v>35</v>
      </c>
      <c r="C16" s="43">
        <f>C15+(C15*$H$2)</f>
        <v>2556.1799999999998</v>
      </c>
      <c r="D16" s="43">
        <f>D15+(D15*$J$2)</f>
        <v>2582</v>
      </c>
      <c r="E16" s="43">
        <f>E15+(E15*$L$2)</f>
        <v>2607.8200000000002</v>
      </c>
      <c r="J16" s="31"/>
      <c r="K16" s="31"/>
      <c r="L16" s="31"/>
    </row>
    <row r="17" spans="1:12" ht="15.5" x14ac:dyDescent="0.35">
      <c r="B17" s="37" t="s">
        <v>36</v>
      </c>
      <c r="C17" s="43">
        <f>C16+(C16*$H$2)</f>
        <v>2530.6181999999999</v>
      </c>
      <c r="D17" s="43">
        <f>D16+(D16*$J$2)</f>
        <v>2582</v>
      </c>
      <c r="E17" s="43">
        <f>E16+(E16*$L$2)</f>
        <v>2633.8982000000001</v>
      </c>
      <c r="J17" s="31"/>
      <c r="K17" s="31"/>
      <c r="L17" s="31"/>
    </row>
    <row r="18" spans="1:12" ht="15.5" x14ac:dyDescent="0.35">
      <c r="B18" s="37" t="s">
        <v>37</v>
      </c>
      <c r="C18" s="43">
        <f>C17+(C17*$H$2)</f>
        <v>2505.3120180000001</v>
      </c>
      <c r="D18" s="43">
        <f>D17+(D17*$J$2)</f>
        <v>2582</v>
      </c>
      <c r="E18" s="43">
        <f>E17+(E17*$L$2)</f>
        <v>2660.2371820000003</v>
      </c>
      <c r="J18" s="31"/>
      <c r="K18" s="31"/>
      <c r="L18" s="31"/>
    </row>
    <row r="19" spans="1:12" ht="15.5" x14ac:dyDescent="0.35">
      <c r="A19" s="31"/>
      <c r="B19" s="31"/>
      <c r="C19" s="31"/>
      <c r="D19" s="31"/>
      <c r="E19" s="31"/>
      <c r="F19" s="31"/>
      <c r="G19" s="31"/>
      <c r="H19" s="31"/>
      <c r="I19" s="31"/>
      <c r="J19" s="31"/>
      <c r="K19" s="31"/>
      <c r="L19" s="31"/>
    </row>
    <row r="20" spans="1:12" ht="15.75" customHeight="1" x14ac:dyDescent="0.35">
      <c r="A20" s="14"/>
      <c r="B20" s="14"/>
      <c r="C20" s="14"/>
      <c r="D20" s="14"/>
      <c r="E20" s="31"/>
      <c r="F20" s="31"/>
      <c r="G20" s="31"/>
      <c r="H20" s="31"/>
      <c r="I20" s="31"/>
      <c r="J20" s="31"/>
      <c r="K20" s="31"/>
      <c r="L20" s="31"/>
    </row>
    <row r="21" spans="1:12" ht="15" customHeight="1" x14ac:dyDescent="0.35">
      <c r="A21" s="14"/>
      <c r="B21" s="14"/>
      <c r="C21" s="14"/>
      <c r="D21" s="14"/>
      <c r="E21" s="31"/>
      <c r="F21" s="31"/>
      <c r="G21" s="31"/>
      <c r="H21" s="31"/>
      <c r="I21" s="31"/>
      <c r="J21" s="31"/>
      <c r="K21" s="31"/>
      <c r="L21" s="31"/>
    </row>
    <row r="22" spans="1:12" ht="15.5" x14ac:dyDescent="0.35">
      <c r="A22" s="31"/>
      <c r="B22" s="31"/>
      <c r="C22" s="31"/>
      <c r="D22" s="31"/>
      <c r="E22" s="31"/>
      <c r="F22" s="31"/>
      <c r="G22" s="31"/>
      <c r="H22" s="31"/>
      <c r="I22" s="31"/>
      <c r="J22" s="31"/>
      <c r="K22" s="31"/>
      <c r="L22" s="31"/>
    </row>
    <row r="23" spans="1:12" ht="15.5" x14ac:dyDescent="0.35">
      <c r="A23" s="31"/>
      <c r="B23" s="31"/>
      <c r="C23" s="31"/>
      <c r="D23" s="31"/>
      <c r="E23" s="31"/>
      <c r="F23" s="31"/>
      <c r="G23" s="31"/>
      <c r="H23" s="31"/>
      <c r="I23" s="31"/>
      <c r="J23" s="31"/>
      <c r="K23" s="31"/>
      <c r="L23" s="31"/>
    </row>
    <row r="24" spans="1:12" ht="15.5" x14ac:dyDescent="0.35">
      <c r="A24" s="31"/>
      <c r="B24" s="31"/>
      <c r="C24" s="31"/>
      <c r="D24" s="31"/>
      <c r="E24" s="31"/>
      <c r="F24" s="31"/>
      <c r="G24" s="31"/>
      <c r="H24" s="31"/>
      <c r="I24" s="31"/>
      <c r="J24" s="31"/>
      <c r="K24" s="31"/>
      <c r="L24" s="31"/>
    </row>
    <row r="25" spans="1:12" ht="15.5" x14ac:dyDescent="0.35">
      <c r="A25" s="31"/>
      <c r="B25" s="31"/>
      <c r="C25" s="31"/>
      <c r="D25" s="31"/>
      <c r="E25" s="31"/>
      <c r="F25" s="31"/>
      <c r="G25" s="31"/>
      <c r="H25" s="31"/>
      <c r="I25" s="31"/>
      <c r="J25" s="31"/>
      <c r="K25" s="31"/>
      <c r="L25" s="31"/>
    </row>
    <row r="26" spans="1:12" ht="54" customHeight="1" x14ac:dyDescent="0.35">
      <c r="A26" s="91" t="s">
        <v>16</v>
      </c>
      <c r="B26" s="91"/>
      <c r="C26" s="91"/>
      <c r="D26" s="91"/>
      <c r="E26" s="91"/>
      <c r="F26" s="91"/>
      <c r="G26" s="91"/>
      <c r="H26" s="91"/>
      <c r="I26" s="91"/>
      <c r="J26" s="91"/>
      <c r="K26" s="31"/>
      <c r="L26" s="31"/>
    </row>
    <row r="27" spans="1:12" ht="30.75" customHeight="1" x14ac:dyDescent="0.35">
      <c r="A27" s="75" t="s">
        <v>89</v>
      </c>
      <c r="B27" s="82"/>
      <c r="C27" s="82"/>
      <c r="D27" s="82"/>
      <c r="E27" s="82"/>
      <c r="F27" s="82"/>
      <c r="G27" s="82"/>
      <c r="H27" s="82"/>
      <c r="I27" s="82"/>
      <c r="J27" s="82"/>
      <c r="K27" s="31"/>
      <c r="L27" s="31"/>
    </row>
    <row r="28" spans="1:12" ht="15.5" x14ac:dyDescent="0.35">
      <c r="A28" s="31"/>
      <c r="B28" s="31"/>
      <c r="C28" s="31"/>
      <c r="D28" s="31"/>
      <c r="E28" s="31"/>
      <c r="F28" s="31"/>
      <c r="G28" s="31"/>
      <c r="H28" s="31"/>
      <c r="I28" s="31"/>
      <c r="J28" s="31"/>
      <c r="K28" s="31"/>
      <c r="L28" s="31"/>
    </row>
    <row r="29" spans="1:12" ht="15.5" x14ac:dyDescent="0.35">
      <c r="B29" s="31"/>
      <c r="C29" s="90" t="s">
        <v>39</v>
      </c>
      <c r="D29" s="90"/>
      <c r="E29" s="90"/>
      <c r="J29" s="31"/>
      <c r="K29" s="31"/>
      <c r="L29" s="31"/>
    </row>
    <row r="30" spans="1:12" ht="31" x14ac:dyDescent="0.35">
      <c r="B30" s="34" t="s">
        <v>27</v>
      </c>
      <c r="C30" s="34" t="str">
        <f>"Change by "&amp;TEXT($H$2,"0.0%")</f>
        <v>Change by -1.0%</v>
      </c>
      <c r="D30" s="34" t="str">
        <f>"Change by "&amp;TEXT($J$2,"0.0%")</f>
        <v>Change by 0.0%</v>
      </c>
      <c r="E30" s="34" t="str">
        <f>"Change by  "&amp;TEXT($L$2,"0.0%")</f>
        <v>Change by  1.0%</v>
      </c>
      <c r="J30" s="31"/>
      <c r="K30" s="31"/>
      <c r="L30" s="31"/>
    </row>
    <row r="31" spans="1:12" ht="15.5" x14ac:dyDescent="0.35">
      <c r="B31" s="35" t="str">
        <f>A3</f>
        <v>FA2017</v>
      </c>
      <c r="C31" s="42">
        <f>C3</f>
        <v>1647</v>
      </c>
      <c r="D31" s="42">
        <f>C31</f>
        <v>1647</v>
      </c>
      <c r="E31" s="42">
        <f>C31</f>
        <v>1647</v>
      </c>
      <c r="J31" s="31"/>
      <c r="K31" s="31"/>
      <c r="L31" s="31"/>
    </row>
    <row r="32" spans="1:12" ht="15.5" x14ac:dyDescent="0.35">
      <c r="B32" s="35" t="str">
        <f>A4</f>
        <v>FA2018</v>
      </c>
      <c r="C32" s="42">
        <f>C4</f>
        <v>1714</v>
      </c>
      <c r="D32" s="42">
        <f>C32</f>
        <v>1714</v>
      </c>
      <c r="E32" s="42">
        <f>C32</f>
        <v>1714</v>
      </c>
      <c r="J32" s="31"/>
      <c r="K32" s="31"/>
      <c r="L32" s="31"/>
    </row>
    <row r="33" spans="1:12" ht="15.5" x14ac:dyDescent="0.35">
      <c r="B33" s="35" t="str">
        <f>A5</f>
        <v>FA2019</v>
      </c>
      <c r="C33" s="42">
        <f>C5</f>
        <v>1696</v>
      </c>
      <c r="D33" s="42">
        <f>C33</f>
        <v>1696</v>
      </c>
      <c r="E33" s="42">
        <f>C33</f>
        <v>1696</v>
      </c>
      <c r="J33" s="31"/>
      <c r="K33" s="31"/>
      <c r="L33" s="31"/>
    </row>
    <row r="34" spans="1:12" ht="15.5" x14ac:dyDescent="0.35">
      <c r="B34" s="35" t="str">
        <f>A6</f>
        <v>FA2020</v>
      </c>
      <c r="C34" s="42">
        <f>C6</f>
        <v>1546</v>
      </c>
      <c r="D34" s="42">
        <f>C34</f>
        <v>1546</v>
      </c>
      <c r="E34" s="42">
        <f>C34</f>
        <v>1546</v>
      </c>
      <c r="J34" s="31"/>
      <c r="K34" s="31"/>
      <c r="L34" s="31"/>
    </row>
    <row r="35" spans="1:12" ht="15.5" x14ac:dyDescent="0.35">
      <c r="B35" s="35" t="str">
        <f>A7</f>
        <v>FA2021</v>
      </c>
      <c r="C35" s="42">
        <f>C7</f>
        <v>1439</v>
      </c>
      <c r="D35" s="42">
        <f>C35</f>
        <v>1439</v>
      </c>
      <c r="E35" s="42">
        <f>C35</f>
        <v>1439</v>
      </c>
      <c r="J35" s="31"/>
      <c r="K35" s="31"/>
      <c r="L35" s="31"/>
    </row>
    <row r="36" spans="1:12" ht="15.5" x14ac:dyDescent="0.35">
      <c r="B36" s="37" t="s">
        <v>35</v>
      </c>
      <c r="C36" s="43">
        <f>C35+(C35*$H$2)</f>
        <v>1424.61</v>
      </c>
      <c r="D36" s="43">
        <f>D35+(D35*$J$2)</f>
        <v>1439</v>
      </c>
      <c r="E36" s="43">
        <f>E35+(E35*$L$2)</f>
        <v>1453.39</v>
      </c>
      <c r="J36" s="31"/>
      <c r="K36" s="31"/>
      <c r="L36" s="31"/>
    </row>
    <row r="37" spans="1:12" ht="15.5" x14ac:dyDescent="0.35">
      <c r="B37" s="37" t="s">
        <v>36</v>
      </c>
      <c r="C37" s="43">
        <f>C36+(C36*$H$2)</f>
        <v>1410.3638999999998</v>
      </c>
      <c r="D37" s="43">
        <f>D36+(D36*$J$2)</f>
        <v>1439</v>
      </c>
      <c r="E37" s="43">
        <f>E36+(E36*$L$2)</f>
        <v>1467.9239</v>
      </c>
      <c r="J37" s="31"/>
      <c r="K37" s="31"/>
      <c r="L37" s="31"/>
    </row>
    <row r="38" spans="1:12" ht="15.5" x14ac:dyDescent="0.35">
      <c r="B38" s="37" t="s">
        <v>37</v>
      </c>
      <c r="C38" s="43">
        <f>C37+(C37*$H$2)</f>
        <v>1396.2602609999999</v>
      </c>
      <c r="D38" s="43">
        <f>D37+(D37*$J$2)</f>
        <v>1439</v>
      </c>
      <c r="E38" s="43">
        <f>E37+(E37*$L$2)</f>
        <v>1482.6031390000001</v>
      </c>
      <c r="J38" s="31"/>
      <c r="K38" s="31"/>
      <c r="L38" s="31"/>
    </row>
    <row r="39" spans="1:12" ht="15.5" x14ac:dyDescent="0.35">
      <c r="A39" s="35"/>
      <c r="B39" s="36"/>
      <c r="C39" s="36"/>
      <c r="D39" s="36"/>
      <c r="E39" s="31"/>
      <c r="F39" s="31"/>
      <c r="G39" s="31"/>
      <c r="H39" s="31"/>
      <c r="I39" s="31"/>
      <c r="J39" s="31"/>
      <c r="K39" s="31"/>
      <c r="L39" s="31"/>
    </row>
    <row r="40" spans="1:12" ht="15.5" x14ac:dyDescent="0.35">
      <c r="A40" s="35"/>
      <c r="B40" s="36"/>
      <c r="C40" s="36"/>
      <c r="D40" s="36"/>
      <c r="E40" s="31"/>
      <c r="F40" s="31"/>
      <c r="G40" s="31"/>
      <c r="H40" s="31"/>
      <c r="I40" s="31"/>
      <c r="J40" s="31"/>
      <c r="K40" s="31"/>
      <c r="L40" s="31"/>
    </row>
    <row r="41" spans="1:12" ht="15.5" x14ac:dyDescent="0.35">
      <c r="A41" s="31"/>
      <c r="B41" s="31"/>
      <c r="C41" s="31"/>
      <c r="D41" s="31"/>
      <c r="E41" s="31"/>
      <c r="F41" s="31"/>
      <c r="G41" s="31"/>
      <c r="H41" s="31"/>
      <c r="I41" s="31"/>
      <c r="J41" s="31"/>
      <c r="K41" s="31"/>
      <c r="L41" s="31"/>
    </row>
    <row r="42" spans="1:12" ht="15.5" x14ac:dyDescent="0.35">
      <c r="A42" s="31"/>
      <c r="B42" s="31"/>
      <c r="C42" s="31"/>
      <c r="D42" s="31"/>
      <c r="E42" s="31"/>
      <c r="F42" s="31"/>
      <c r="G42" s="31"/>
      <c r="H42" s="31"/>
      <c r="I42" s="31"/>
      <c r="J42" s="31"/>
      <c r="K42" s="31"/>
      <c r="L42" s="31"/>
    </row>
    <row r="43" spans="1:12" ht="15.5" x14ac:dyDescent="0.35">
      <c r="A43" s="31"/>
      <c r="B43" s="31"/>
      <c r="C43" s="31"/>
      <c r="D43" s="31"/>
      <c r="E43" s="31"/>
      <c r="F43" s="31"/>
      <c r="G43" s="31"/>
      <c r="H43" s="31"/>
      <c r="I43" s="31"/>
      <c r="J43" s="31"/>
      <c r="K43" s="31"/>
      <c r="L43" s="31"/>
    </row>
    <row r="44" spans="1:12" ht="15.5" x14ac:dyDescent="0.35">
      <c r="A44" s="31"/>
      <c r="B44" s="31"/>
      <c r="C44" s="31"/>
      <c r="D44" s="31"/>
      <c r="E44" s="31"/>
      <c r="F44" s="31"/>
      <c r="G44" s="31"/>
      <c r="H44" s="31"/>
      <c r="I44" s="31"/>
      <c r="J44" s="31"/>
      <c r="K44" s="31"/>
      <c r="L44" s="31"/>
    </row>
    <row r="45" spans="1:12" ht="15.5" x14ac:dyDescent="0.35">
      <c r="A45" s="31"/>
      <c r="B45" s="31"/>
      <c r="C45" s="31"/>
      <c r="D45" s="31"/>
      <c r="E45" s="31"/>
      <c r="F45" s="31"/>
      <c r="G45" s="31"/>
      <c r="H45" s="31"/>
      <c r="I45" s="31"/>
      <c r="J45" s="31"/>
      <c r="K45" s="31"/>
      <c r="L45" s="31"/>
    </row>
    <row r="46" spans="1:12" ht="38.25" customHeight="1" x14ac:dyDescent="0.35">
      <c r="A46" s="91" t="s">
        <v>16</v>
      </c>
      <c r="B46" s="91"/>
      <c r="C46" s="91"/>
      <c r="D46" s="91"/>
      <c r="E46" s="91"/>
      <c r="F46" s="91"/>
      <c r="G46" s="91"/>
      <c r="H46" s="91"/>
      <c r="I46" s="91"/>
      <c r="J46" s="91"/>
      <c r="K46" s="31"/>
      <c r="L46" s="31"/>
    </row>
    <row r="47" spans="1:12" ht="31.5" customHeight="1" x14ac:dyDescent="0.35">
      <c r="A47" s="91" t="s">
        <v>43</v>
      </c>
      <c r="B47" s="91"/>
      <c r="C47" s="91"/>
      <c r="D47" s="91"/>
      <c r="E47" s="91"/>
      <c r="F47" s="91"/>
      <c r="G47" s="91"/>
      <c r="H47" s="91"/>
      <c r="I47" s="91"/>
      <c r="J47" s="91"/>
      <c r="K47" s="31"/>
      <c r="L47" s="31"/>
    </row>
    <row r="48" spans="1:12" ht="37.5" customHeight="1" x14ac:dyDescent="0.35">
      <c r="A48" s="75" t="s">
        <v>89</v>
      </c>
      <c r="B48" s="82"/>
      <c r="C48" s="82"/>
      <c r="D48" s="82"/>
      <c r="E48" s="82"/>
      <c r="F48" s="82"/>
      <c r="G48" s="82"/>
      <c r="H48" s="82"/>
      <c r="I48" s="82"/>
      <c r="J48" s="82"/>
      <c r="K48" s="31"/>
      <c r="L48" s="31"/>
    </row>
    <row r="49" spans="1:12" ht="15.5" x14ac:dyDescent="0.35">
      <c r="A49" s="31"/>
      <c r="B49" s="31"/>
      <c r="C49" s="31"/>
      <c r="D49" s="31"/>
      <c r="E49" s="31"/>
      <c r="F49" s="31"/>
      <c r="G49" s="31"/>
      <c r="H49" s="31"/>
      <c r="I49" s="31"/>
      <c r="J49" s="31"/>
      <c r="K49" s="31"/>
      <c r="L49" s="31"/>
    </row>
    <row r="50" spans="1:12" ht="15.5" x14ac:dyDescent="0.35">
      <c r="A50" s="31"/>
      <c r="B50" s="31"/>
      <c r="C50" s="31"/>
      <c r="D50" s="31"/>
      <c r="E50" s="31"/>
      <c r="F50" s="31"/>
      <c r="G50" s="31"/>
      <c r="H50" s="31"/>
      <c r="I50" s="31"/>
      <c r="J50" s="31"/>
      <c r="K50" s="31"/>
      <c r="L50" s="31"/>
    </row>
    <row r="51" spans="1:12" ht="15.5" x14ac:dyDescent="0.35">
      <c r="B51" s="31"/>
      <c r="C51" s="90" t="s">
        <v>40</v>
      </c>
      <c r="D51" s="90"/>
      <c r="E51" s="90"/>
      <c r="J51" s="31"/>
      <c r="K51" s="31"/>
      <c r="L51" s="31"/>
    </row>
    <row r="52" spans="1:12" ht="31" x14ac:dyDescent="0.35">
      <c r="B52" s="34" t="s">
        <v>27</v>
      </c>
      <c r="C52" s="34" t="str">
        <f>"Change by "&amp;TEXT($H$2,"0.0%")</f>
        <v>Change by -1.0%</v>
      </c>
      <c r="D52" s="34" t="str">
        <f>"Change by "&amp;TEXT($J$2,"0.0%")</f>
        <v>Change by 0.0%</v>
      </c>
      <c r="E52" s="34" t="str">
        <f>"Change by  "&amp;TEXT($L$2,"0.0%")</f>
        <v>Change by  1.0%</v>
      </c>
      <c r="J52" s="31"/>
      <c r="K52" s="31"/>
      <c r="L52" s="31"/>
    </row>
    <row r="53" spans="1:12" ht="15.5" x14ac:dyDescent="0.35">
      <c r="B53" s="35" t="str">
        <f>A3</f>
        <v>FA2017</v>
      </c>
      <c r="C53" s="42">
        <f>C3</f>
        <v>1647</v>
      </c>
      <c r="D53" s="42">
        <f>C53</f>
        <v>1647</v>
      </c>
      <c r="E53" s="42">
        <f>C53</f>
        <v>1647</v>
      </c>
      <c r="J53" s="31"/>
      <c r="K53" s="31"/>
      <c r="L53" s="31"/>
    </row>
    <row r="54" spans="1:12" ht="15.5" x14ac:dyDescent="0.35">
      <c r="B54" s="35" t="str">
        <f>A4</f>
        <v>FA2018</v>
      </c>
      <c r="C54" s="42">
        <f>C4</f>
        <v>1714</v>
      </c>
      <c r="D54" s="42">
        <f>C54</f>
        <v>1714</v>
      </c>
      <c r="E54" s="42">
        <f>C54</f>
        <v>1714</v>
      </c>
      <c r="J54" s="31"/>
      <c r="K54" s="31"/>
      <c r="L54" s="31"/>
    </row>
    <row r="55" spans="1:12" ht="15.5" x14ac:dyDescent="0.35">
      <c r="B55" s="35" t="str">
        <f>A5</f>
        <v>FA2019</v>
      </c>
      <c r="C55" s="42">
        <f>C5</f>
        <v>1696</v>
      </c>
      <c r="D55" s="42">
        <f>C55</f>
        <v>1696</v>
      </c>
      <c r="E55" s="42">
        <f>C55</f>
        <v>1696</v>
      </c>
      <c r="J55" s="31"/>
      <c r="K55" s="31"/>
      <c r="L55" s="31"/>
    </row>
    <row r="56" spans="1:12" ht="15.5" x14ac:dyDescent="0.35">
      <c r="B56" s="35" t="str">
        <f>A6</f>
        <v>FA2020</v>
      </c>
      <c r="C56" s="42">
        <f>C6</f>
        <v>1546</v>
      </c>
      <c r="D56" s="42">
        <f>C56</f>
        <v>1546</v>
      </c>
      <c r="E56" s="42">
        <f>C56</f>
        <v>1546</v>
      </c>
      <c r="J56" s="31"/>
      <c r="K56" s="31"/>
      <c r="L56" s="31"/>
    </row>
    <row r="57" spans="1:12" ht="15.5" x14ac:dyDescent="0.35">
      <c r="B57" s="35" t="str">
        <f>A7</f>
        <v>FA2021</v>
      </c>
      <c r="C57" s="42">
        <f>C7</f>
        <v>1439</v>
      </c>
      <c r="D57" s="42">
        <f>C57</f>
        <v>1439</v>
      </c>
      <c r="E57" s="42">
        <f>C57</f>
        <v>1439</v>
      </c>
      <c r="J57" s="31"/>
      <c r="K57" s="31"/>
      <c r="L57" s="31"/>
    </row>
    <row r="58" spans="1:12" ht="15.5" x14ac:dyDescent="0.35">
      <c r="B58" s="37" t="s">
        <v>35</v>
      </c>
      <c r="C58" s="43">
        <f>$B$7*($D$7+$H$2)</f>
        <v>1413.18</v>
      </c>
      <c r="D58" s="43">
        <f>$B$7*($D$7+$J$2)</f>
        <v>1439</v>
      </c>
      <c r="E58" s="43">
        <f>$B$7*($D$7+$L$2)</f>
        <v>1464.8200000000002</v>
      </c>
      <c r="J58" s="31"/>
      <c r="K58" s="31"/>
      <c r="L58" s="31"/>
    </row>
    <row r="59" spans="1:12" ht="15.5" x14ac:dyDescent="0.35">
      <c r="B59" s="37" t="s">
        <v>36</v>
      </c>
      <c r="C59" s="43">
        <f>$B$7*($D$7+$H$2+$H$2)</f>
        <v>1387.3600000000001</v>
      </c>
      <c r="D59" s="43">
        <f>$B$7*($D$7+$J$2+$J$2)</f>
        <v>1439</v>
      </c>
      <c r="E59" s="43">
        <f>$B$7*($D$7+$L$2+$L$2)</f>
        <v>1490.64</v>
      </c>
      <c r="J59" s="31"/>
      <c r="K59" s="31"/>
      <c r="L59" s="31"/>
    </row>
    <row r="60" spans="1:12" ht="15.5" x14ac:dyDescent="0.35">
      <c r="B60" s="37" t="s">
        <v>37</v>
      </c>
      <c r="C60" s="43">
        <f>$B$7*($D$7+$H$2+$H$2+$H$2)</f>
        <v>1361.54</v>
      </c>
      <c r="D60" s="43">
        <f>$B$7*($D$7+$J$2+$J$2+$J$2)</f>
        <v>1439</v>
      </c>
      <c r="E60" s="43">
        <f>$B$7*($D$7+$L$2+$L$2+$L$2)</f>
        <v>1516.4600000000003</v>
      </c>
      <c r="J60" s="31"/>
      <c r="K60" s="31"/>
      <c r="L60" s="31"/>
    </row>
    <row r="61" spans="1:12" ht="15.5" x14ac:dyDescent="0.35">
      <c r="A61" s="31"/>
      <c r="B61" s="31"/>
      <c r="C61" s="31"/>
      <c r="D61" s="31"/>
      <c r="E61" s="31"/>
      <c r="F61" s="31"/>
      <c r="G61" s="31"/>
      <c r="H61" s="31"/>
      <c r="I61" s="31"/>
      <c r="J61" s="31"/>
      <c r="K61" s="31"/>
      <c r="L61" s="31"/>
    </row>
    <row r="62" spans="1:12" ht="15.5" x14ac:dyDescent="0.35">
      <c r="A62" s="31"/>
      <c r="B62" s="31"/>
      <c r="C62" s="31"/>
      <c r="D62" s="31"/>
      <c r="E62" s="31"/>
      <c r="F62" s="31"/>
      <c r="G62" s="31"/>
      <c r="H62" s="31"/>
      <c r="I62" s="31"/>
      <c r="J62" s="31"/>
      <c r="K62" s="31"/>
      <c r="L62" s="31"/>
    </row>
    <row r="63" spans="1:12" ht="15.5" x14ac:dyDescent="0.35">
      <c r="A63" s="31"/>
      <c r="B63" s="31"/>
      <c r="C63" s="31"/>
      <c r="D63" s="31"/>
      <c r="E63" s="31"/>
      <c r="F63" s="31"/>
      <c r="G63" s="31"/>
      <c r="H63" s="31"/>
      <c r="I63" s="31"/>
      <c r="J63" s="31"/>
      <c r="K63" s="31"/>
      <c r="L63" s="31"/>
    </row>
    <row r="64" spans="1:12" ht="15.5" x14ac:dyDescent="0.35">
      <c r="A64" s="31"/>
      <c r="B64" s="31"/>
      <c r="C64" s="31"/>
      <c r="D64" s="31"/>
      <c r="E64" s="31"/>
      <c r="F64" s="31"/>
      <c r="G64" s="31"/>
      <c r="H64" s="31"/>
      <c r="I64" s="31"/>
      <c r="J64" s="31"/>
      <c r="K64" s="31"/>
      <c r="L64" s="31"/>
    </row>
    <row r="65" spans="1:12" ht="15.5" x14ac:dyDescent="0.35">
      <c r="A65" s="31"/>
      <c r="B65" s="31"/>
      <c r="C65" s="31"/>
      <c r="D65" s="31"/>
      <c r="E65" s="31"/>
      <c r="F65" s="31"/>
      <c r="G65" s="31"/>
      <c r="H65" s="31"/>
      <c r="I65" s="31"/>
      <c r="J65" s="31"/>
      <c r="K65" s="31"/>
      <c r="L65" s="31"/>
    </row>
    <row r="66" spans="1:12" ht="15.5" x14ac:dyDescent="0.35">
      <c r="A66" s="31"/>
      <c r="B66" s="31"/>
      <c r="C66" s="31"/>
      <c r="D66" s="31"/>
      <c r="E66" s="31"/>
      <c r="F66" s="31"/>
      <c r="G66" s="31"/>
      <c r="H66" s="31"/>
      <c r="I66" s="31"/>
      <c r="J66" s="31"/>
      <c r="K66" s="31"/>
      <c r="L66" s="31"/>
    </row>
    <row r="67" spans="1:12" ht="41.25" customHeight="1" x14ac:dyDescent="0.35">
      <c r="A67" s="91" t="s">
        <v>16</v>
      </c>
      <c r="B67" s="91"/>
      <c r="C67" s="91"/>
      <c r="D67" s="91"/>
      <c r="E67" s="91"/>
      <c r="F67" s="91"/>
      <c r="G67" s="91"/>
      <c r="H67" s="91"/>
      <c r="I67" s="91"/>
      <c r="J67" s="91"/>
      <c r="K67" s="31"/>
      <c r="L67" s="31"/>
    </row>
    <row r="68" spans="1:12" ht="50.25" customHeight="1" x14ac:dyDescent="0.35">
      <c r="A68" s="91" t="s">
        <v>41</v>
      </c>
      <c r="B68" s="91"/>
      <c r="C68" s="91"/>
      <c r="D68" s="91"/>
      <c r="E68" s="91"/>
      <c r="F68" s="91"/>
      <c r="G68" s="91"/>
      <c r="H68" s="91"/>
      <c r="I68" s="91"/>
      <c r="J68" s="91"/>
      <c r="K68" s="31"/>
      <c r="L68" s="31"/>
    </row>
    <row r="69" spans="1:12" ht="34.5" customHeight="1" x14ac:dyDescent="0.35">
      <c r="A69" s="75" t="s">
        <v>89</v>
      </c>
      <c r="B69" s="82"/>
      <c r="C69" s="82"/>
      <c r="D69" s="82"/>
      <c r="E69" s="82"/>
      <c r="F69" s="82"/>
      <c r="G69" s="82"/>
      <c r="H69" s="82"/>
      <c r="I69" s="82"/>
      <c r="J69" s="82"/>
      <c r="K69" s="31"/>
      <c r="L69" s="31"/>
    </row>
  </sheetData>
  <mergeCells count="12">
    <mergeCell ref="A69:J69"/>
    <mergeCell ref="A1:L1"/>
    <mergeCell ref="C51:E51"/>
    <mergeCell ref="A67:J67"/>
    <mergeCell ref="A68:J68"/>
    <mergeCell ref="C9:E9"/>
    <mergeCell ref="A26:J26"/>
    <mergeCell ref="C29:E29"/>
    <mergeCell ref="A46:J46"/>
    <mergeCell ref="A47:J47"/>
    <mergeCell ref="A27:J27"/>
    <mergeCell ref="A48:J48"/>
  </mergeCells>
  <pageMargins left="0.7" right="0.7" top="0.75" bottom="0.75" header="0.3" footer="0.3"/>
  <pageSetup orientation="landscape" r:id="rId1"/>
  <rowBreaks count="2" manualBreakCount="2">
    <brk id="27" max="16383" man="1"/>
    <brk id="48" max="16383" man="1"/>
  </rowBreaks>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A942C68-D63E-4C5A-9795-99EE71742BEF}">
  <sheetPr>
    <tabColor theme="9" tint="0.59999389629810485"/>
  </sheetPr>
  <dimension ref="A1:L69"/>
  <sheetViews>
    <sheetView topLeftCell="A5" zoomScaleNormal="100" workbookViewId="0">
      <selection activeCell="A24" sqref="A24:J24"/>
    </sheetView>
  </sheetViews>
  <sheetFormatPr defaultColWidth="9.1796875" defaultRowHeight="14.5" x14ac:dyDescent="0.35"/>
  <cols>
    <col min="1" max="1" width="9.1796875" style="7"/>
    <col min="2" max="2" width="9.453125" style="7" customWidth="1"/>
    <col min="3" max="4" width="10.7265625" style="7" bestFit="1" customWidth="1"/>
    <col min="5" max="5" width="7.81640625" style="7" customWidth="1"/>
    <col min="6" max="6" width="9.1796875" style="7"/>
    <col min="7" max="7" width="9.7265625" style="7" bestFit="1" customWidth="1"/>
    <col min="8" max="8" width="4.54296875" style="7" bestFit="1" customWidth="1"/>
    <col min="9" max="9" width="9.7265625" style="7" bestFit="1" customWidth="1"/>
    <col min="10" max="10" width="3.81640625" style="7" bestFit="1" customWidth="1"/>
    <col min="11" max="11" width="9.54296875" style="7" customWidth="1"/>
    <col min="12" max="16384" width="9.1796875" style="7"/>
  </cols>
  <sheetData>
    <row r="1" spans="1:12" ht="18.75" customHeight="1" x14ac:dyDescent="0.35">
      <c r="A1" s="83" t="s">
        <v>75</v>
      </c>
      <c r="B1" s="83"/>
      <c r="C1" s="83"/>
      <c r="D1" s="83"/>
      <c r="E1" s="83"/>
      <c r="F1" s="83"/>
      <c r="G1" s="83"/>
      <c r="H1" s="83"/>
      <c r="I1" s="83"/>
      <c r="J1" s="83"/>
      <c r="K1" s="83"/>
      <c r="L1" s="83"/>
    </row>
    <row r="2" spans="1:12" s="73" customFormat="1" ht="31" x14ac:dyDescent="0.35">
      <c r="A2" s="68" t="s">
        <v>27</v>
      </c>
      <c r="B2" s="72" t="s">
        <v>54</v>
      </c>
      <c r="C2" s="68" t="s">
        <v>29</v>
      </c>
      <c r="D2" s="68" t="s">
        <v>30</v>
      </c>
      <c r="E2" s="68"/>
      <c r="G2" s="68" t="s">
        <v>3</v>
      </c>
      <c r="H2" s="69">
        <f>-1%</f>
        <v>-0.01</v>
      </c>
      <c r="I2" s="68" t="s">
        <v>4</v>
      </c>
      <c r="J2" s="69">
        <v>0</v>
      </c>
      <c r="K2" s="68" t="s">
        <v>5</v>
      </c>
      <c r="L2" s="69">
        <v>0.01</v>
      </c>
    </row>
    <row r="3" spans="1:12" ht="15.5" x14ac:dyDescent="0.35">
      <c r="A3" s="30" t="s">
        <v>31</v>
      </c>
      <c r="B3" s="42">
        <v>577</v>
      </c>
      <c r="C3" s="42">
        <v>442</v>
      </c>
      <c r="D3" s="33">
        <v>0.76603119584055457</v>
      </c>
      <c r="E3" s="31"/>
      <c r="F3" s="31"/>
      <c r="G3" s="31"/>
      <c r="H3" s="31"/>
      <c r="I3" s="31"/>
      <c r="J3" s="31"/>
      <c r="K3" s="31"/>
    </row>
    <row r="4" spans="1:12" ht="15.75" customHeight="1" x14ac:dyDescent="0.35">
      <c r="A4" s="30" t="s">
        <v>32</v>
      </c>
      <c r="B4" s="42">
        <v>549</v>
      </c>
      <c r="C4" s="42">
        <v>401</v>
      </c>
      <c r="D4" s="33">
        <v>0.73041894353369763</v>
      </c>
      <c r="E4" s="31"/>
      <c r="F4" s="80" t="s">
        <v>8</v>
      </c>
      <c r="G4" s="80"/>
      <c r="H4" s="80"/>
      <c r="I4" s="80"/>
      <c r="J4" s="80"/>
      <c r="K4" s="80"/>
    </row>
    <row r="5" spans="1:12" ht="15.5" x14ac:dyDescent="0.35">
      <c r="A5" s="30" t="s">
        <v>33</v>
      </c>
      <c r="B5" s="42">
        <v>430</v>
      </c>
      <c r="C5" s="42">
        <v>314</v>
      </c>
      <c r="D5" s="33">
        <v>0.73023255813953492</v>
      </c>
      <c r="E5" s="31"/>
      <c r="F5" s="80"/>
      <c r="G5" s="80"/>
      <c r="H5" s="80"/>
      <c r="I5" s="80"/>
      <c r="J5" s="80"/>
      <c r="K5" s="80"/>
    </row>
    <row r="6" spans="1:12" ht="15.5" x14ac:dyDescent="0.35">
      <c r="A6" s="30" t="s">
        <v>34</v>
      </c>
      <c r="B6" s="42">
        <v>432</v>
      </c>
      <c r="C6" s="42">
        <v>318</v>
      </c>
      <c r="D6" s="33">
        <v>0.73611111111111116</v>
      </c>
      <c r="E6" s="31"/>
      <c r="F6" s="31"/>
      <c r="G6" s="31"/>
      <c r="H6" s="31"/>
      <c r="I6" s="31"/>
      <c r="J6" s="31"/>
      <c r="K6" s="31"/>
    </row>
    <row r="7" spans="1:12" ht="15.5" x14ac:dyDescent="0.35">
      <c r="A7" s="30" t="s">
        <v>35</v>
      </c>
      <c r="B7" s="42">
        <v>415</v>
      </c>
      <c r="C7" s="42">
        <v>299</v>
      </c>
      <c r="D7" s="33">
        <v>0.72048192771084341</v>
      </c>
      <c r="E7" s="31"/>
      <c r="F7" s="31"/>
      <c r="G7" s="31"/>
      <c r="H7" s="31"/>
      <c r="I7" s="31"/>
      <c r="J7" s="31"/>
      <c r="K7" s="31"/>
    </row>
    <row r="8" spans="1:12" ht="15.5" x14ac:dyDescent="0.35">
      <c r="A8" s="31"/>
      <c r="B8" s="32"/>
      <c r="C8" s="32"/>
      <c r="D8" s="33"/>
      <c r="E8" s="31"/>
      <c r="F8" s="31"/>
      <c r="G8" s="31"/>
      <c r="H8" s="31"/>
      <c r="I8" s="31"/>
      <c r="J8" s="31"/>
      <c r="K8" s="31"/>
    </row>
    <row r="9" spans="1:12" ht="15.5" x14ac:dyDescent="0.35">
      <c r="B9" s="31"/>
      <c r="C9" s="90" t="s">
        <v>28</v>
      </c>
      <c r="D9" s="90"/>
      <c r="E9" s="90"/>
      <c r="J9" s="31"/>
      <c r="K9" s="31"/>
    </row>
    <row r="10" spans="1:12" s="15" customFormat="1" ht="46.5" x14ac:dyDescent="0.35">
      <c r="B10" s="34" t="str">
        <f t="shared" ref="B10:B15" si="0">A2</f>
        <v>Cohort</v>
      </c>
      <c r="C10" s="34" t="str">
        <f>"Change by "&amp;TEXT($H$2,"0.0%")</f>
        <v>Change by -1.0%</v>
      </c>
      <c r="D10" s="34" t="str">
        <f>"Change by "&amp;TEXT($J$2,"0.0%")</f>
        <v>Change by 0.0%</v>
      </c>
      <c r="E10" s="34" t="str">
        <f>"Change by  "&amp;TEXT($L$2,"0.0%")</f>
        <v>Change by  1.0%</v>
      </c>
      <c r="J10" s="34"/>
      <c r="K10" s="34"/>
    </row>
    <row r="11" spans="1:12" ht="15.5" x14ac:dyDescent="0.35">
      <c r="B11" s="35" t="str">
        <f t="shared" si="0"/>
        <v>FA2018</v>
      </c>
      <c r="C11" s="42">
        <f>B3</f>
        <v>577</v>
      </c>
      <c r="D11" s="42">
        <f>C11</f>
        <v>577</v>
      </c>
      <c r="E11" s="42">
        <f>C11</f>
        <v>577</v>
      </c>
      <c r="J11" s="31"/>
      <c r="K11" s="31"/>
    </row>
    <row r="12" spans="1:12" ht="15.5" x14ac:dyDescent="0.35">
      <c r="B12" s="35" t="str">
        <f t="shared" si="0"/>
        <v>FA2019</v>
      </c>
      <c r="C12" s="42">
        <f>B4</f>
        <v>549</v>
      </c>
      <c r="D12" s="42">
        <f t="shared" ref="D12:D15" si="1">C12</f>
        <v>549</v>
      </c>
      <c r="E12" s="42">
        <f t="shared" ref="E12:E15" si="2">C12</f>
        <v>549</v>
      </c>
      <c r="J12" s="31"/>
      <c r="K12" s="31"/>
    </row>
    <row r="13" spans="1:12" ht="15.5" x14ac:dyDescent="0.35">
      <c r="B13" s="35" t="str">
        <f t="shared" si="0"/>
        <v>FA2020</v>
      </c>
      <c r="C13" s="42">
        <f>B5</f>
        <v>430</v>
      </c>
      <c r="D13" s="42">
        <f t="shared" si="1"/>
        <v>430</v>
      </c>
      <c r="E13" s="42">
        <f t="shared" si="2"/>
        <v>430</v>
      </c>
      <c r="J13" s="31"/>
      <c r="K13" s="31"/>
    </row>
    <row r="14" spans="1:12" ht="15.5" x14ac:dyDescent="0.35">
      <c r="B14" s="35" t="str">
        <f t="shared" si="0"/>
        <v>FA2021</v>
      </c>
      <c r="C14" s="42">
        <f>B6</f>
        <v>432</v>
      </c>
      <c r="D14" s="42">
        <f t="shared" si="1"/>
        <v>432</v>
      </c>
      <c r="E14" s="42">
        <f t="shared" si="2"/>
        <v>432</v>
      </c>
      <c r="J14" s="31"/>
      <c r="K14" s="31"/>
    </row>
    <row r="15" spans="1:12" ht="15.5" x14ac:dyDescent="0.35">
      <c r="B15" s="35" t="str">
        <f t="shared" si="0"/>
        <v>FA2022</v>
      </c>
      <c r="C15" s="42">
        <f>B7</f>
        <v>415</v>
      </c>
      <c r="D15" s="42">
        <f t="shared" si="1"/>
        <v>415</v>
      </c>
      <c r="E15" s="42">
        <f t="shared" si="2"/>
        <v>415</v>
      </c>
      <c r="J15" s="31"/>
      <c r="K15" s="31"/>
    </row>
    <row r="16" spans="1:12" ht="15.5" x14ac:dyDescent="0.35">
      <c r="B16" s="37" t="s">
        <v>36</v>
      </c>
      <c r="C16" s="43">
        <f>C15+(C15*$H$2)</f>
        <v>410.85</v>
      </c>
      <c r="D16" s="43">
        <f>D15+(D15*$J$2)</f>
        <v>415</v>
      </c>
      <c r="E16" s="43">
        <f>E15+(E15*$L$2)</f>
        <v>419.15</v>
      </c>
      <c r="J16" s="31"/>
      <c r="K16" s="31"/>
    </row>
    <row r="17" spans="1:11" ht="15.5" x14ac:dyDescent="0.35">
      <c r="B17" s="37" t="s">
        <v>37</v>
      </c>
      <c r="C17" s="43">
        <f>C16+(C16*$H$2)</f>
        <v>406.74150000000003</v>
      </c>
      <c r="D17" s="43">
        <f>D16+(D16*$J$2)</f>
        <v>415</v>
      </c>
      <c r="E17" s="43">
        <f>E16+(E16*$L$2)</f>
        <v>423.3415</v>
      </c>
      <c r="J17" s="31"/>
      <c r="K17" s="31"/>
    </row>
    <row r="18" spans="1:11" ht="15.5" x14ac:dyDescent="0.35">
      <c r="B18" s="37" t="s">
        <v>38</v>
      </c>
      <c r="C18" s="43">
        <f>C17+(C17*$H$2)</f>
        <v>402.67408500000005</v>
      </c>
      <c r="D18" s="43">
        <f>D17+(D17*$J$2)</f>
        <v>415</v>
      </c>
      <c r="E18" s="43">
        <f>E17+(E17*$L$2)</f>
        <v>427.57491499999998</v>
      </c>
      <c r="J18" s="31"/>
      <c r="K18" s="31"/>
    </row>
    <row r="19" spans="1:11" ht="15.5" x14ac:dyDescent="0.35">
      <c r="A19" s="31"/>
      <c r="B19" s="31"/>
      <c r="C19" s="31"/>
      <c r="D19" s="31"/>
      <c r="E19" s="31"/>
      <c r="F19" s="31"/>
      <c r="G19" s="31"/>
      <c r="H19" s="31"/>
      <c r="I19" s="31"/>
      <c r="J19" s="31"/>
      <c r="K19" s="31"/>
    </row>
    <row r="20" spans="1:11" ht="15.75" customHeight="1" x14ac:dyDescent="0.35">
      <c r="A20" s="14"/>
      <c r="B20" s="14"/>
      <c r="C20" s="14"/>
      <c r="D20" s="14"/>
      <c r="E20" s="31"/>
      <c r="F20" s="31"/>
      <c r="G20" s="31"/>
      <c r="H20" s="31"/>
      <c r="I20" s="31"/>
      <c r="J20" s="31"/>
      <c r="K20" s="31"/>
    </row>
    <row r="21" spans="1:11" ht="15" customHeight="1" x14ac:dyDescent="0.35">
      <c r="A21" s="14"/>
      <c r="B21" s="14"/>
      <c r="C21" s="14"/>
      <c r="D21" s="14"/>
      <c r="E21" s="31"/>
      <c r="F21" s="31"/>
      <c r="G21" s="31"/>
      <c r="H21" s="31"/>
      <c r="I21" s="31"/>
      <c r="J21" s="31"/>
      <c r="K21" s="31"/>
    </row>
    <row r="22" spans="1:11" ht="15.5" x14ac:dyDescent="0.35">
      <c r="A22" s="31"/>
      <c r="B22" s="31"/>
      <c r="C22" s="31"/>
      <c r="D22" s="31"/>
      <c r="E22" s="31"/>
      <c r="F22" s="31"/>
      <c r="G22" s="31"/>
      <c r="H22" s="31"/>
      <c r="I22" s="31"/>
      <c r="J22" s="31"/>
      <c r="K22" s="31"/>
    </row>
    <row r="23" spans="1:11" ht="6" customHeight="1" x14ac:dyDescent="0.35">
      <c r="A23" s="31"/>
      <c r="B23" s="31"/>
      <c r="C23" s="31"/>
      <c r="D23" s="31"/>
      <c r="E23" s="31"/>
      <c r="F23" s="31"/>
      <c r="G23" s="31"/>
      <c r="H23" s="31"/>
      <c r="I23" s="31"/>
      <c r="J23" s="31"/>
      <c r="K23" s="31"/>
    </row>
    <row r="24" spans="1:11" ht="54" customHeight="1" x14ac:dyDescent="0.35">
      <c r="A24" s="82" t="s">
        <v>16</v>
      </c>
      <c r="B24" s="82"/>
      <c r="C24" s="82"/>
      <c r="D24" s="82"/>
      <c r="E24" s="82"/>
      <c r="F24" s="82"/>
      <c r="G24" s="82"/>
      <c r="H24" s="82"/>
      <c r="I24" s="82"/>
      <c r="J24" s="82"/>
      <c r="K24" s="31"/>
    </row>
    <row r="25" spans="1:11" ht="36" customHeight="1" x14ac:dyDescent="0.35">
      <c r="A25" s="82" t="s">
        <v>71</v>
      </c>
      <c r="B25" s="82"/>
      <c r="C25" s="82"/>
      <c r="D25" s="82"/>
      <c r="E25" s="82"/>
      <c r="F25" s="82"/>
      <c r="G25" s="82"/>
      <c r="H25" s="82"/>
      <c r="I25" s="82"/>
      <c r="J25" s="82"/>
      <c r="K25" s="31"/>
    </row>
    <row r="26" spans="1:11" ht="9" customHeight="1" x14ac:dyDescent="0.35">
      <c r="A26" s="60"/>
      <c r="B26" s="60"/>
      <c r="C26" s="60"/>
      <c r="D26" s="60"/>
      <c r="E26" s="60"/>
      <c r="F26" s="60"/>
      <c r="G26" s="60"/>
      <c r="H26" s="60"/>
      <c r="I26" s="60"/>
      <c r="J26" s="60"/>
      <c r="K26" s="31"/>
    </row>
    <row r="27" spans="1:11" ht="15.5" x14ac:dyDescent="0.35">
      <c r="A27" s="31"/>
      <c r="B27" s="31"/>
      <c r="C27" s="31"/>
      <c r="D27" s="31"/>
      <c r="E27" s="31"/>
      <c r="F27" s="31"/>
      <c r="G27" s="31"/>
      <c r="H27" s="31"/>
      <c r="I27" s="31"/>
      <c r="J27" s="31"/>
      <c r="K27" s="31"/>
    </row>
    <row r="28" spans="1:11" ht="15.5" x14ac:dyDescent="0.35">
      <c r="A28" s="31"/>
      <c r="B28" s="31"/>
      <c r="C28" s="31"/>
      <c r="D28" s="31"/>
      <c r="E28" s="31"/>
      <c r="F28" s="31"/>
      <c r="G28" s="31"/>
      <c r="H28" s="31"/>
      <c r="I28" s="31"/>
      <c r="J28" s="31"/>
      <c r="K28" s="31"/>
    </row>
    <row r="29" spans="1:11" ht="15.5" x14ac:dyDescent="0.35">
      <c r="B29" s="31"/>
      <c r="C29" s="90" t="s">
        <v>39</v>
      </c>
      <c r="D29" s="90"/>
      <c r="E29" s="90"/>
      <c r="J29" s="31"/>
      <c r="K29" s="31"/>
    </row>
    <row r="30" spans="1:11" ht="46.5" x14ac:dyDescent="0.35">
      <c r="B30" s="34" t="s">
        <v>27</v>
      </c>
      <c r="C30" s="34" t="str">
        <f>"Change by "&amp;TEXT($H$2,"0.0%")</f>
        <v>Change by -1.0%</v>
      </c>
      <c r="D30" s="34" t="str">
        <f>"Change by "&amp;TEXT($J$2,"0.0%")</f>
        <v>Change by 0.0%</v>
      </c>
      <c r="E30" s="34" t="str">
        <f>"Change by  "&amp;TEXT($L$2,"0.0%")</f>
        <v>Change by  1.0%</v>
      </c>
      <c r="J30" s="31"/>
      <c r="K30" s="31"/>
    </row>
    <row r="31" spans="1:11" ht="15.5" x14ac:dyDescent="0.35">
      <c r="B31" s="35" t="s">
        <v>31</v>
      </c>
      <c r="C31" s="42">
        <f>C3</f>
        <v>442</v>
      </c>
      <c r="D31" s="42">
        <f>C31</f>
        <v>442</v>
      </c>
      <c r="E31" s="42">
        <f>C31</f>
        <v>442</v>
      </c>
      <c r="J31" s="31"/>
      <c r="K31" s="31"/>
    </row>
    <row r="32" spans="1:11" ht="15.5" x14ac:dyDescent="0.35">
      <c r="B32" s="35" t="s">
        <v>32</v>
      </c>
      <c r="C32" s="42">
        <f>C4</f>
        <v>401</v>
      </c>
      <c r="D32" s="42">
        <f t="shared" ref="D32:D35" si="3">C32</f>
        <v>401</v>
      </c>
      <c r="E32" s="42">
        <f t="shared" ref="E32:E35" si="4">C32</f>
        <v>401</v>
      </c>
      <c r="J32" s="31"/>
      <c r="K32" s="31"/>
    </row>
    <row r="33" spans="1:11" ht="15.5" x14ac:dyDescent="0.35">
      <c r="B33" s="35" t="s">
        <v>33</v>
      </c>
      <c r="C33" s="42">
        <f>C5</f>
        <v>314</v>
      </c>
      <c r="D33" s="42">
        <f t="shared" si="3"/>
        <v>314</v>
      </c>
      <c r="E33" s="42">
        <f t="shared" si="4"/>
        <v>314</v>
      </c>
      <c r="J33" s="31"/>
      <c r="K33" s="31"/>
    </row>
    <row r="34" spans="1:11" ht="15.5" x14ac:dyDescent="0.35">
      <c r="B34" s="35" t="s">
        <v>34</v>
      </c>
      <c r="C34" s="42">
        <f>C6</f>
        <v>318</v>
      </c>
      <c r="D34" s="42">
        <f t="shared" si="3"/>
        <v>318</v>
      </c>
      <c r="E34" s="42">
        <f t="shared" si="4"/>
        <v>318</v>
      </c>
      <c r="J34" s="31"/>
      <c r="K34" s="31"/>
    </row>
    <row r="35" spans="1:11" ht="15.5" x14ac:dyDescent="0.35">
      <c r="B35" s="35" t="s">
        <v>35</v>
      </c>
      <c r="C35" s="42">
        <f>C7</f>
        <v>299</v>
      </c>
      <c r="D35" s="42">
        <f t="shared" si="3"/>
        <v>299</v>
      </c>
      <c r="E35" s="42">
        <f t="shared" si="4"/>
        <v>299</v>
      </c>
      <c r="J35" s="31"/>
      <c r="K35" s="31"/>
    </row>
    <row r="36" spans="1:11" ht="15.5" x14ac:dyDescent="0.35">
      <c r="B36" s="37" t="s">
        <v>36</v>
      </c>
      <c r="C36" s="43">
        <f>C35+(C35*$H$2)</f>
        <v>296.01</v>
      </c>
      <c r="D36" s="43">
        <f>D35+(D35*$J$2)</f>
        <v>299</v>
      </c>
      <c r="E36" s="43">
        <f>E35+(E35*$L$2)</f>
        <v>301.99</v>
      </c>
      <c r="J36" s="31"/>
      <c r="K36" s="31"/>
    </row>
    <row r="37" spans="1:11" ht="15.5" x14ac:dyDescent="0.35">
      <c r="B37" s="37" t="s">
        <v>37</v>
      </c>
      <c r="C37" s="43">
        <f>C36+(C36*$H$2)</f>
        <v>293.04989999999998</v>
      </c>
      <c r="D37" s="43">
        <f>D36+(D36*$J$2)</f>
        <v>299</v>
      </c>
      <c r="E37" s="43">
        <f>E36+(E36*$L$2)</f>
        <v>305.00990000000002</v>
      </c>
      <c r="J37" s="31"/>
      <c r="K37" s="31"/>
    </row>
    <row r="38" spans="1:11" ht="15.5" x14ac:dyDescent="0.35">
      <c r="B38" s="37" t="s">
        <v>38</v>
      </c>
      <c r="C38" s="43">
        <f>C37+(C37*$H$2)</f>
        <v>290.11940099999998</v>
      </c>
      <c r="D38" s="43">
        <f>D37+(D37*$J$2)</f>
        <v>299</v>
      </c>
      <c r="E38" s="43">
        <f>E37+(E37*$L$2)</f>
        <v>308.059999</v>
      </c>
      <c r="J38" s="31"/>
      <c r="K38" s="31"/>
    </row>
    <row r="39" spans="1:11" ht="15.5" x14ac:dyDescent="0.35">
      <c r="A39" s="35"/>
      <c r="B39" s="36"/>
      <c r="C39" s="36"/>
      <c r="D39" s="36"/>
      <c r="E39" s="31"/>
      <c r="F39" s="31"/>
      <c r="G39" s="31"/>
      <c r="H39" s="31"/>
      <c r="I39" s="31"/>
      <c r="J39" s="31"/>
      <c r="K39" s="31"/>
    </row>
    <row r="40" spans="1:11" ht="15.5" x14ac:dyDescent="0.35">
      <c r="A40" s="35"/>
      <c r="B40" s="36"/>
      <c r="C40" s="36"/>
      <c r="D40" s="36"/>
      <c r="E40" s="31"/>
      <c r="F40" s="31"/>
      <c r="G40" s="31"/>
      <c r="H40" s="31"/>
      <c r="I40" s="31"/>
      <c r="J40" s="31"/>
      <c r="K40" s="31"/>
    </row>
    <row r="41" spans="1:11" ht="15.5" x14ac:dyDescent="0.35">
      <c r="A41" s="31"/>
      <c r="B41" s="31"/>
      <c r="C41" s="31"/>
      <c r="D41" s="31"/>
      <c r="E41" s="31"/>
      <c r="F41" s="31"/>
      <c r="G41" s="31"/>
      <c r="H41" s="31"/>
      <c r="I41" s="31"/>
      <c r="J41" s="31"/>
      <c r="K41" s="31"/>
    </row>
    <row r="42" spans="1:11" ht="15.5" x14ac:dyDescent="0.35">
      <c r="A42" s="31"/>
      <c r="B42" s="31"/>
      <c r="C42" s="31"/>
      <c r="D42" s="31"/>
      <c r="E42" s="31"/>
      <c r="F42" s="31"/>
      <c r="G42" s="31"/>
      <c r="H42" s="31"/>
      <c r="I42" s="31"/>
      <c r="J42" s="31"/>
      <c r="K42" s="31"/>
    </row>
    <row r="43" spans="1:11" ht="15.5" x14ac:dyDescent="0.35">
      <c r="A43" s="31"/>
      <c r="B43" s="31"/>
      <c r="C43" s="31"/>
      <c r="D43" s="31"/>
      <c r="E43" s="31"/>
      <c r="F43" s="31"/>
      <c r="G43" s="31"/>
      <c r="H43" s="31"/>
      <c r="I43" s="31"/>
      <c r="J43" s="31"/>
      <c r="K43" s="31"/>
    </row>
    <row r="44" spans="1:11" ht="42.75" customHeight="1" x14ac:dyDescent="0.35">
      <c r="A44" s="82" t="s">
        <v>16</v>
      </c>
      <c r="B44" s="82"/>
      <c r="C44" s="82"/>
      <c r="D44" s="82"/>
      <c r="E44" s="82"/>
      <c r="F44" s="82"/>
      <c r="G44" s="82"/>
      <c r="H44" s="82"/>
      <c r="I44" s="82"/>
      <c r="J44" s="82"/>
      <c r="K44" s="31"/>
    </row>
    <row r="45" spans="1:11" ht="54.75" customHeight="1" x14ac:dyDescent="0.35">
      <c r="A45" s="82" t="s">
        <v>45</v>
      </c>
      <c r="B45" s="82"/>
      <c r="C45" s="82"/>
      <c r="D45" s="82"/>
      <c r="E45" s="82"/>
      <c r="F45" s="82"/>
      <c r="G45" s="82"/>
      <c r="H45" s="82"/>
      <c r="I45" s="82"/>
      <c r="J45" s="82"/>
      <c r="K45" s="31"/>
    </row>
    <row r="46" spans="1:11" ht="36.75" customHeight="1" x14ac:dyDescent="0.35">
      <c r="A46" s="82" t="s">
        <v>71</v>
      </c>
      <c r="B46" s="82"/>
      <c r="C46" s="82"/>
      <c r="D46" s="82"/>
      <c r="E46" s="82"/>
      <c r="F46" s="82"/>
      <c r="G46" s="82"/>
      <c r="H46" s="82"/>
      <c r="I46" s="82"/>
      <c r="J46" s="82"/>
      <c r="K46" s="31"/>
    </row>
    <row r="47" spans="1:11" ht="15.5" x14ac:dyDescent="0.35">
      <c r="A47" s="31"/>
      <c r="B47" s="31"/>
      <c r="C47" s="31"/>
      <c r="D47" s="31"/>
      <c r="E47" s="31"/>
      <c r="F47" s="31"/>
      <c r="G47" s="31"/>
      <c r="H47" s="31"/>
      <c r="I47" s="31"/>
      <c r="J47" s="31"/>
      <c r="K47" s="31"/>
    </row>
    <row r="48" spans="1:11" ht="15.5" x14ac:dyDescent="0.35">
      <c r="A48" s="31"/>
      <c r="B48" s="31"/>
      <c r="C48" s="31"/>
      <c r="D48" s="31"/>
      <c r="E48" s="31"/>
      <c r="F48" s="31"/>
      <c r="G48" s="31"/>
      <c r="H48" s="31"/>
      <c r="I48" s="31"/>
      <c r="J48" s="31"/>
      <c r="K48" s="31"/>
    </row>
    <row r="49" spans="1:11" ht="15.5" x14ac:dyDescent="0.35">
      <c r="A49" s="31"/>
      <c r="B49" s="31"/>
      <c r="C49" s="31"/>
      <c r="D49" s="31"/>
      <c r="E49" s="31"/>
      <c r="F49" s="31"/>
      <c r="G49" s="31"/>
      <c r="H49" s="31"/>
      <c r="I49" s="31"/>
      <c r="J49" s="31"/>
      <c r="K49" s="31"/>
    </row>
    <row r="50" spans="1:11" ht="15.5" x14ac:dyDescent="0.35">
      <c r="A50" s="31"/>
      <c r="B50" s="31"/>
      <c r="C50" s="31"/>
      <c r="D50" s="31"/>
      <c r="E50" s="31"/>
      <c r="F50" s="31"/>
      <c r="G50" s="31"/>
      <c r="H50" s="31"/>
      <c r="I50" s="31"/>
      <c r="J50" s="31"/>
      <c r="K50" s="31"/>
    </row>
    <row r="51" spans="1:11" ht="15.5" x14ac:dyDescent="0.35">
      <c r="A51" s="31"/>
      <c r="B51" s="31"/>
      <c r="C51" s="90" t="s">
        <v>40</v>
      </c>
      <c r="D51" s="90"/>
      <c r="E51" s="90"/>
      <c r="F51" s="31"/>
      <c r="G51" s="31"/>
      <c r="H51" s="31"/>
      <c r="I51" s="31"/>
      <c r="J51" s="31"/>
      <c r="K51" s="31"/>
    </row>
    <row r="52" spans="1:11" ht="46.5" x14ac:dyDescent="0.35">
      <c r="B52" s="34" t="s">
        <v>27</v>
      </c>
      <c r="C52" s="34" t="str">
        <f>"Change by "&amp;TEXT($H$2,"0.0%")</f>
        <v>Change by -1.0%</v>
      </c>
      <c r="D52" s="34" t="str">
        <f>"Change by "&amp;TEXT($J$2,"0.0%")</f>
        <v>Change by 0.0%</v>
      </c>
      <c r="E52" s="34" t="str">
        <f>"Change by  "&amp;TEXT($L$2,"0.0%")</f>
        <v>Change by  1.0%</v>
      </c>
      <c r="F52" s="31"/>
      <c r="K52" s="31"/>
    </row>
    <row r="53" spans="1:11" ht="15.5" x14ac:dyDescent="0.35">
      <c r="B53" s="35" t="s">
        <v>31</v>
      </c>
      <c r="C53" s="42">
        <f>C3</f>
        <v>442</v>
      </c>
      <c r="D53" s="42">
        <f>C53</f>
        <v>442</v>
      </c>
      <c r="E53" s="42">
        <f>C53</f>
        <v>442</v>
      </c>
      <c r="F53" s="31"/>
      <c r="K53" s="31"/>
    </row>
    <row r="54" spans="1:11" ht="15.5" x14ac:dyDescent="0.35">
      <c r="B54" s="35" t="s">
        <v>32</v>
      </c>
      <c r="C54" s="42">
        <f>C4</f>
        <v>401</v>
      </c>
      <c r="D54" s="42">
        <f t="shared" ref="D54:D57" si="5">C54</f>
        <v>401</v>
      </c>
      <c r="E54" s="42">
        <f t="shared" ref="E54:E57" si="6">C54</f>
        <v>401</v>
      </c>
      <c r="F54" s="31"/>
      <c r="K54" s="31"/>
    </row>
    <row r="55" spans="1:11" ht="15.5" x14ac:dyDescent="0.35">
      <c r="B55" s="35" t="s">
        <v>33</v>
      </c>
      <c r="C55" s="42">
        <f>C5</f>
        <v>314</v>
      </c>
      <c r="D55" s="42">
        <f t="shared" si="5"/>
        <v>314</v>
      </c>
      <c r="E55" s="42">
        <f t="shared" si="6"/>
        <v>314</v>
      </c>
      <c r="F55" s="31"/>
      <c r="K55" s="31"/>
    </row>
    <row r="56" spans="1:11" ht="15.5" x14ac:dyDescent="0.35">
      <c r="B56" s="35" t="s">
        <v>34</v>
      </c>
      <c r="C56" s="42">
        <f>C6</f>
        <v>318</v>
      </c>
      <c r="D56" s="42">
        <f t="shared" si="5"/>
        <v>318</v>
      </c>
      <c r="E56" s="42">
        <f t="shared" si="6"/>
        <v>318</v>
      </c>
      <c r="F56" s="31"/>
      <c r="K56" s="31"/>
    </row>
    <row r="57" spans="1:11" ht="15.5" x14ac:dyDescent="0.35">
      <c r="B57" s="35" t="s">
        <v>35</v>
      </c>
      <c r="C57" s="42">
        <f>C7</f>
        <v>299</v>
      </c>
      <c r="D57" s="42">
        <f t="shared" si="5"/>
        <v>299</v>
      </c>
      <c r="E57" s="42">
        <f t="shared" si="6"/>
        <v>299</v>
      </c>
      <c r="F57" s="31"/>
      <c r="K57" s="31"/>
    </row>
    <row r="58" spans="1:11" ht="15.5" x14ac:dyDescent="0.35">
      <c r="B58" s="37" t="s">
        <v>36</v>
      </c>
      <c r="C58" s="43">
        <f>$B$7*($D$7+$H$2)</f>
        <v>294.85000000000002</v>
      </c>
      <c r="D58" s="43">
        <f>$B$7*($D$7+$J$2)</f>
        <v>299</v>
      </c>
      <c r="E58" s="43">
        <f>$B$7*($D$7+$L$2)</f>
        <v>303.15000000000003</v>
      </c>
      <c r="F58" s="31"/>
      <c r="K58" s="31"/>
    </row>
    <row r="59" spans="1:11" ht="15.5" x14ac:dyDescent="0.35">
      <c r="B59" s="37" t="s">
        <v>37</v>
      </c>
      <c r="C59" s="43">
        <f>$B$7*($D$7+$H$2+$H$2)</f>
        <v>290.7</v>
      </c>
      <c r="D59" s="43">
        <f>$B$7*($D$7+$J$2+$J$2)</f>
        <v>299</v>
      </c>
      <c r="E59" s="43">
        <f>$B$7*($D$7+$L$2+$L$2)</f>
        <v>307.3</v>
      </c>
      <c r="F59" s="31"/>
      <c r="K59" s="31"/>
    </row>
    <row r="60" spans="1:11" ht="15.5" x14ac:dyDescent="0.35">
      <c r="B60" s="37" t="s">
        <v>38</v>
      </c>
      <c r="C60" s="43">
        <f>$B$7*($D$7+$H$2+$H$2+$H$2)</f>
        <v>286.55</v>
      </c>
      <c r="D60" s="43">
        <f>$B$7*($D$7+$J$2+$J$2+$J$2)</f>
        <v>299</v>
      </c>
      <c r="E60" s="43">
        <f>$B$7*($D$7+$L$2+$L$2+$L$2)</f>
        <v>311.45000000000005</v>
      </c>
      <c r="F60" s="31"/>
      <c r="K60" s="31"/>
    </row>
    <row r="61" spans="1:11" ht="15.5" x14ac:dyDescent="0.35">
      <c r="E61" s="31"/>
      <c r="F61" s="31"/>
      <c r="K61" s="31"/>
    </row>
    <row r="62" spans="1:11" ht="15.5" x14ac:dyDescent="0.35">
      <c r="A62" s="31"/>
      <c r="B62" s="31"/>
      <c r="C62" s="31"/>
      <c r="D62" s="31"/>
      <c r="E62" s="31"/>
      <c r="F62" s="31"/>
      <c r="G62" s="31"/>
      <c r="H62" s="31"/>
      <c r="I62" s="31"/>
      <c r="J62" s="31"/>
      <c r="K62" s="31"/>
    </row>
    <row r="63" spans="1:11" ht="15.5" x14ac:dyDescent="0.35">
      <c r="A63" s="31"/>
      <c r="B63" s="31"/>
      <c r="C63" s="31"/>
      <c r="D63" s="31"/>
      <c r="E63" s="31"/>
      <c r="F63" s="31"/>
      <c r="G63" s="31"/>
      <c r="H63" s="31"/>
      <c r="I63" s="31"/>
      <c r="J63" s="31"/>
      <c r="K63" s="31"/>
    </row>
    <row r="64" spans="1:11" ht="15.5" x14ac:dyDescent="0.35">
      <c r="A64" s="31"/>
      <c r="B64" s="31"/>
      <c r="C64" s="31"/>
      <c r="D64" s="31"/>
      <c r="E64" s="31"/>
      <c r="F64" s="31"/>
      <c r="G64" s="31"/>
      <c r="H64" s="31"/>
      <c r="I64" s="31"/>
      <c r="J64" s="31"/>
      <c r="K64" s="31"/>
    </row>
    <row r="65" spans="1:11" ht="15.5" x14ac:dyDescent="0.35">
      <c r="A65" s="31"/>
      <c r="B65" s="31"/>
      <c r="C65" s="31"/>
      <c r="D65" s="31"/>
      <c r="E65" s="31"/>
      <c r="F65" s="31"/>
      <c r="G65" s="31"/>
      <c r="H65" s="31"/>
      <c r="I65" s="31"/>
      <c r="J65" s="31"/>
      <c r="K65" s="31"/>
    </row>
    <row r="66" spans="1:11" ht="15.5" x14ac:dyDescent="0.35">
      <c r="A66" s="31"/>
      <c r="B66" s="31"/>
      <c r="C66" s="31"/>
      <c r="D66" s="31"/>
      <c r="E66" s="31"/>
      <c r="F66" s="31"/>
      <c r="G66" s="31"/>
      <c r="H66" s="31"/>
      <c r="I66" s="31"/>
      <c r="J66" s="31"/>
      <c r="K66" s="31"/>
    </row>
    <row r="67" spans="1:11" ht="41.25" customHeight="1" x14ac:dyDescent="0.35">
      <c r="A67" s="82" t="s">
        <v>16</v>
      </c>
      <c r="B67" s="82"/>
      <c r="C67" s="82"/>
      <c r="D67" s="82"/>
      <c r="E67" s="82"/>
      <c r="F67" s="82"/>
      <c r="G67" s="82"/>
      <c r="H67" s="82"/>
      <c r="I67" s="82"/>
      <c r="J67" s="82"/>
      <c r="K67" s="31"/>
    </row>
    <row r="68" spans="1:11" ht="59.25" customHeight="1" x14ac:dyDescent="0.35">
      <c r="A68" s="82" t="s">
        <v>41</v>
      </c>
      <c r="B68" s="82"/>
      <c r="C68" s="82"/>
      <c r="D68" s="82"/>
      <c r="E68" s="82"/>
      <c r="F68" s="82"/>
      <c r="G68" s="82"/>
      <c r="H68" s="82"/>
      <c r="I68" s="82"/>
      <c r="J68" s="82"/>
      <c r="K68" s="31"/>
    </row>
    <row r="69" spans="1:11" ht="42" customHeight="1" x14ac:dyDescent="0.35">
      <c r="A69" s="82" t="s">
        <v>71</v>
      </c>
      <c r="B69" s="82"/>
      <c r="C69" s="82"/>
      <c r="D69" s="82"/>
      <c r="E69" s="82"/>
      <c r="F69" s="82"/>
      <c r="G69" s="82"/>
      <c r="H69" s="82"/>
      <c r="I69" s="82"/>
      <c r="J69" s="82"/>
      <c r="K69" s="31"/>
    </row>
  </sheetData>
  <mergeCells count="13">
    <mergeCell ref="A69:J69"/>
    <mergeCell ref="A1:L1"/>
    <mergeCell ref="C51:E51"/>
    <mergeCell ref="A67:J67"/>
    <mergeCell ref="A68:J68"/>
    <mergeCell ref="F4:K5"/>
    <mergeCell ref="C9:E9"/>
    <mergeCell ref="A24:J24"/>
    <mergeCell ref="C29:E29"/>
    <mergeCell ref="A44:J44"/>
    <mergeCell ref="A45:J45"/>
    <mergeCell ref="A25:J25"/>
    <mergeCell ref="A46:J46"/>
  </mergeCells>
  <pageMargins left="0.65" right="0.5" top="0.65" bottom="0.5" header="0.3" footer="0.3"/>
  <pageSetup orientation="landscape" r:id="rId1"/>
  <rowBreaks count="2" manualBreakCount="2">
    <brk id="26" max="16383" man="1"/>
    <brk id="47" max="16383" man="1"/>
  </rowBreaks>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2ECFACA-E754-47F5-8A14-82AEA664D8E2}">
  <sheetPr>
    <tabColor theme="9" tint="0.59999389629810485"/>
  </sheetPr>
  <dimension ref="A1:L73"/>
  <sheetViews>
    <sheetView topLeftCell="A49" zoomScaleNormal="100" workbookViewId="0">
      <selection activeCell="L57" sqref="L57"/>
    </sheetView>
  </sheetViews>
  <sheetFormatPr defaultColWidth="9.1796875" defaultRowHeight="14.5" x14ac:dyDescent="0.35"/>
  <cols>
    <col min="1" max="1" width="9.1796875" style="7"/>
    <col min="2" max="2" width="9.453125" style="7" customWidth="1"/>
    <col min="3" max="3" width="11" style="7" bestFit="1" customWidth="1"/>
    <col min="4" max="4" width="10.81640625" style="7" bestFit="1" customWidth="1"/>
    <col min="5" max="16384" width="9.1796875" style="7"/>
  </cols>
  <sheetData>
    <row r="1" spans="1:12" ht="18.5" x14ac:dyDescent="0.35">
      <c r="A1" s="83" t="s">
        <v>76</v>
      </c>
      <c r="B1" s="83"/>
      <c r="C1" s="83"/>
      <c r="D1" s="83"/>
      <c r="E1" s="83"/>
      <c r="F1" s="83"/>
      <c r="G1" s="83"/>
      <c r="H1" s="83"/>
      <c r="I1" s="83"/>
      <c r="J1" s="83"/>
      <c r="K1" s="83"/>
      <c r="L1" s="83"/>
    </row>
    <row r="2" spans="1:12" ht="15.5" x14ac:dyDescent="0.35">
      <c r="A2" s="31" t="s">
        <v>27</v>
      </c>
      <c r="B2" s="31" t="s">
        <v>28</v>
      </c>
      <c r="C2" s="46" t="s">
        <v>46</v>
      </c>
      <c r="D2" s="31" t="s">
        <v>30</v>
      </c>
      <c r="E2" s="31"/>
      <c r="F2" s="31"/>
      <c r="G2" s="31" t="s">
        <v>3</v>
      </c>
      <c r="H2" s="41">
        <f>-1%</f>
        <v>-0.01</v>
      </c>
      <c r="I2" s="31" t="s">
        <v>4</v>
      </c>
      <c r="J2" s="41">
        <v>0</v>
      </c>
      <c r="K2" s="31" t="s">
        <v>5</v>
      </c>
      <c r="L2" s="41">
        <v>0.01</v>
      </c>
    </row>
    <row r="3" spans="1:12" ht="15.5" x14ac:dyDescent="0.35">
      <c r="A3" s="30" t="s">
        <v>42</v>
      </c>
      <c r="B3" s="42">
        <v>565</v>
      </c>
      <c r="C3" s="42">
        <v>299</v>
      </c>
      <c r="D3" s="38">
        <v>0.52920353982300883</v>
      </c>
      <c r="E3" s="31"/>
      <c r="F3" s="31"/>
      <c r="G3" s="31"/>
      <c r="H3" s="31"/>
      <c r="I3" s="31"/>
      <c r="J3" s="31"/>
      <c r="K3" s="31"/>
      <c r="L3" s="31"/>
    </row>
    <row r="4" spans="1:12" ht="15.5" x14ac:dyDescent="0.35">
      <c r="A4" s="30" t="s">
        <v>31</v>
      </c>
      <c r="B4" s="42">
        <v>577</v>
      </c>
      <c r="C4" s="42">
        <v>329</v>
      </c>
      <c r="D4" s="38">
        <v>0.57019064124783359</v>
      </c>
      <c r="E4" s="31"/>
      <c r="F4" s="31"/>
      <c r="G4" s="31"/>
      <c r="H4" s="29"/>
      <c r="I4" s="29"/>
      <c r="J4" s="29"/>
      <c r="K4" s="29"/>
      <c r="L4" s="31"/>
    </row>
    <row r="5" spans="1:12" ht="15.5" x14ac:dyDescent="0.35">
      <c r="A5" s="30" t="s">
        <v>32</v>
      </c>
      <c r="B5" s="42">
        <v>549</v>
      </c>
      <c r="C5" s="42">
        <v>295</v>
      </c>
      <c r="D5" s="38">
        <v>0.53734061930783239</v>
      </c>
      <c r="E5" s="31"/>
      <c r="F5" s="31"/>
      <c r="G5" s="31"/>
      <c r="H5" s="29"/>
      <c r="I5" s="29"/>
      <c r="J5" s="29"/>
      <c r="K5" s="29"/>
      <c r="L5" s="31"/>
    </row>
    <row r="6" spans="1:12" ht="15.5" x14ac:dyDescent="0.35">
      <c r="A6" s="30" t="s">
        <v>33</v>
      </c>
      <c r="B6" s="42">
        <v>430</v>
      </c>
      <c r="C6" s="42">
        <v>241</v>
      </c>
      <c r="D6" s="38">
        <v>0.56046511627906981</v>
      </c>
      <c r="E6" s="31"/>
      <c r="F6" s="31"/>
      <c r="G6" s="31"/>
      <c r="H6" s="31"/>
      <c r="I6" s="31"/>
      <c r="J6" s="31"/>
      <c r="K6" s="31"/>
      <c r="L6" s="31"/>
    </row>
    <row r="7" spans="1:12" ht="15.5" x14ac:dyDescent="0.35">
      <c r="A7" s="30" t="s">
        <v>34</v>
      </c>
      <c r="B7" s="42">
        <v>432</v>
      </c>
      <c r="C7" s="42">
        <v>242</v>
      </c>
      <c r="D7" s="38">
        <v>0.56018518518518523</v>
      </c>
      <c r="E7" s="31"/>
      <c r="F7" s="31"/>
      <c r="G7" s="31"/>
      <c r="H7" s="31"/>
      <c r="I7" s="31"/>
      <c r="J7" s="31"/>
      <c r="K7" s="31"/>
      <c r="L7" s="31"/>
    </row>
    <row r="8" spans="1:12" ht="15.5" x14ac:dyDescent="0.35">
      <c r="A8" s="31"/>
      <c r="B8" s="32"/>
      <c r="C8" s="32"/>
      <c r="D8" s="33"/>
      <c r="E8" s="31"/>
      <c r="F8" s="31"/>
      <c r="G8" s="31"/>
      <c r="H8" s="31"/>
      <c r="I8" s="31"/>
      <c r="J8" s="31"/>
      <c r="K8" s="31"/>
      <c r="L8" s="31"/>
    </row>
    <row r="9" spans="1:12" s="15" customFormat="1" ht="15.5" x14ac:dyDescent="0.35">
      <c r="B9" s="31"/>
      <c r="C9" s="90" t="s">
        <v>28</v>
      </c>
      <c r="D9" s="90"/>
      <c r="E9" s="90"/>
      <c r="J9" s="31"/>
      <c r="K9" s="31"/>
      <c r="L9" s="31"/>
    </row>
    <row r="10" spans="1:12" ht="31" x14ac:dyDescent="0.35">
      <c r="B10" s="34" t="str">
        <f t="shared" ref="B10:B15" si="0">A2</f>
        <v>Cohort</v>
      </c>
      <c r="C10" s="34" t="str">
        <f>"Change by "&amp;TEXT($H$2,"0.0%")</f>
        <v>Change by -1.0%</v>
      </c>
      <c r="D10" s="34" t="str">
        <f>"Change by "&amp;TEXT($J$2,"0.0%")</f>
        <v>Change by 0.0%</v>
      </c>
      <c r="E10" s="34" t="str">
        <f>"Change by  "&amp;TEXT($L$2,"0.0%")</f>
        <v>Change by  1.0%</v>
      </c>
      <c r="J10" s="34"/>
      <c r="K10" s="34"/>
      <c r="L10" s="34"/>
    </row>
    <row r="11" spans="1:12" ht="15.5" x14ac:dyDescent="0.35">
      <c r="B11" s="35" t="str">
        <f t="shared" si="0"/>
        <v>FA2017</v>
      </c>
      <c r="C11" s="42">
        <f>B3</f>
        <v>565</v>
      </c>
      <c r="D11" s="42">
        <f>C11</f>
        <v>565</v>
      </c>
      <c r="E11" s="42">
        <f>C11</f>
        <v>565</v>
      </c>
      <c r="J11" s="31"/>
      <c r="K11" s="31"/>
      <c r="L11" s="31"/>
    </row>
    <row r="12" spans="1:12" ht="15.5" x14ac:dyDescent="0.35">
      <c r="B12" s="35" t="str">
        <f t="shared" si="0"/>
        <v>FA2018</v>
      </c>
      <c r="C12" s="42">
        <f>B4</f>
        <v>577</v>
      </c>
      <c r="D12" s="42">
        <f>C12</f>
        <v>577</v>
      </c>
      <c r="E12" s="42">
        <f>C12</f>
        <v>577</v>
      </c>
      <c r="J12" s="31"/>
      <c r="K12" s="31"/>
      <c r="L12" s="31"/>
    </row>
    <row r="13" spans="1:12" ht="15.5" x14ac:dyDescent="0.35">
      <c r="B13" s="35" t="str">
        <f t="shared" si="0"/>
        <v>FA2019</v>
      </c>
      <c r="C13" s="42">
        <f>B5</f>
        <v>549</v>
      </c>
      <c r="D13" s="42">
        <f>C13</f>
        <v>549</v>
      </c>
      <c r="E13" s="42">
        <f>C13</f>
        <v>549</v>
      </c>
      <c r="J13" s="31"/>
      <c r="K13" s="31"/>
      <c r="L13" s="31"/>
    </row>
    <row r="14" spans="1:12" ht="15.5" x14ac:dyDescent="0.35">
      <c r="B14" s="35" t="str">
        <f t="shared" si="0"/>
        <v>FA2020</v>
      </c>
      <c r="C14" s="42">
        <f>B6</f>
        <v>430</v>
      </c>
      <c r="D14" s="42">
        <f>C14</f>
        <v>430</v>
      </c>
      <c r="E14" s="42">
        <f>C14</f>
        <v>430</v>
      </c>
      <c r="J14" s="31"/>
      <c r="K14" s="31"/>
      <c r="L14" s="31"/>
    </row>
    <row r="15" spans="1:12" ht="15.5" x14ac:dyDescent="0.35">
      <c r="B15" s="35" t="str">
        <f t="shared" si="0"/>
        <v>FA2021</v>
      </c>
      <c r="C15" s="42">
        <f>B7</f>
        <v>432</v>
      </c>
      <c r="D15" s="42">
        <f>C15</f>
        <v>432</v>
      </c>
      <c r="E15" s="42">
        <f>C15</f>
        <v>432</v>
      </c>
      <c r="J15" s="31"/>
      <c r="K15" s="31"/>
      <c r="L15" s="31"/>
    </row>
    <row r="16" spans="1:12" ht="15.5" x14ac:dyDescent="0.35">
      <c r="B16" s="37" t="s">
        <v>35</v>
      </c>
      <c r="C16" s="43">
        <f>C15+(C15*$H$2)</f>
        <v>427.68</v>
      </c>
      <c r="D16" s="43">
        <f>D15+(D15*$J$2)</f>
        <v>432</v>
      </c>
      <c r="E16" s="43">
        <f>E15+(E15*$L$2)</f>
        <v>436.32</v>
      </c>
      <c r="J16" s="31"/>
      <c r="K16" s="31"/>
      <c r="L16" s="31"/>
    </row>
    <row r="17" spans="1:12" ht="15.5" x14ac:dyDescent="0.35">
      <c r="B17" s="37" t="s">
        <v>36</v>
      </c>
      <c r="C17" s="43">
        <f>C16+(C16*$H$2)</f>
        <v>423.40320000000003</v>
      </c>
      <c r="D17" s="43">
        <f>D16+(D16*$J$2)</f>
        <v>432</v>
      </c>
      <c r="E17" s="43">
        <f>E16+(E16*$L$2)</f>
        <v>440.6832</v>
      </c>
      <c r="J17" s="31"/>
      <c r="K17" s="31"/>
      <c r="L17" s="31"/>
    </row>
    <row r="18" spans="1:12" ht="15.5" x14ac:dyDescent="0.35">
      <c r="B18" s="37" t="s">
        <v>37</v>
      </c>
      <c r="C18" s="43">
        <f>C17+(C17*$H$2)</f>
        <v>419.16916800000001</v>
      </c>
      <c r="D18" s="43">
        <f>D17+(D17*$J$2)</f>
        <v>432</v>
      </c>
      <c r="E18" s="43">
        <f>E17+(E17*$L$2)</f>
        <v>445.09003200000001</v>
      </c>
      <c r="J18" s="31"/>
      <c r="K18" s="31"/>
      <c r="L18" s="31"/>
    </row>
    <row r="19" spans="1:12" ht="15.75" customHeight="1" x14ac:dyDescent="0.35">
      <c r="A19" s="31"/>
      <c r="B19" s="31"/>
      <c r="C19" s="31"/>
      <c r="D19" s="31"/>
      <c r="E19" s="31"/>
      <c r="F19" s="31"/>
      <c r="G19" s="31"/>
      <c r="H19" s="31"/>
      <c r="I19" s="31"/>
      <c r="J19" s="31"/>
      <c r="K19" s="31"/>
      <c r="L19" s="31"/>
    </row>
    <row r="20" spans="1:12" ht="15" customHeight="1" x14ac:dyDescent="0.35">
      <c r="A20" s="14"/>
      <c r="B20" s="14"/>
      <c r="C20" s="14"/>
      <c r="D20" s="14"/>
      <c r="E20" s="31"/>
      <c r="F20" s="31"/>
      <c r="G20" s="31"/>
      <c r="H20" s="31"/>
      <c r="I20" s="31"/>
      <c r="J20" s="31"/>
      <c r="K20" s="31"/>
      <c r="L20" s="31"/>
    </row>
    <row r="21" spans="1:12" ht="15.5" x14ac:dyDescent="0.35">
      <c r="A21" s="14"/>
      <c r="B21" s="14"/>
      <c r="C21" s="14"/>
      <c r="D21" s="14"/>
      <c r="E21" s="31"/>
      <c r="F21" s="31"/>
      <c r="G21" s="31"/>
      <c r="H21" s="31"/>
      <c r="I21" s="31"/>
      <c r="J21" s="31"/>
      <c r="K21" s="31"/>
      <c r="L21" s="31"/>
    </row>
    <row r="22" spans="1:12" ht="15.5" x14ac:dyDescent="0.35">
      <c r="A22" s="31"/>
      <c r="B22" s="31"/>
      <c r="C22" s="31"/>
      <c r="D22" s="31"/>
      <c r="E22" s="31"/>
      <c r="F22" s="31"/>
      <c r="G22" s="31"/>
      <c r="H22" s="31"/>
      <c r="I22" s="31"/>
      <c r="J22" s="31"/>
      <c r="K22" s="31"/>
      <c r="L22" s="31"/>
    </row>
    <row r="23" spans="1:12" ht="15.5" x14ac:dyDescent="0.35">
      <c r="A23" s="31"/>
      <c r="B23" s="31"/>
      <c r="C23" s="31"/>
      <c r="D23" s="31"/>
      <c r="E23" s="31"/>
      <c r="F23" s="31"/>
      <c r="G23" s="31"/>
      <c r="H23" s="31"/>
      <c r="I23" s="31"/>
      <c r="J23" s="31"/>
      <c r="K23" s="31"/>
      <c r="L23" s="31"/>
    </row>
    <row r="24" spans="1:12" ht="15.5" x14ac:dyDescent="0.35">
      <c r="A24" s="31"/>
      <c r="B24" s="31"/>
      <c r="C24" s="31"/>
      <c r="D24" s="31"/>
      <c r="E24" s="31"/>
      <c r="F24" s="31"/>
      <c r="G24" s="31"/>
      <c r="H24" s="31"/>
      <c r="I24" s="31"/>
      <c r="J24" s="31"/>
      <c r="K24" s="31"/>
      <c r="L24" s="31"/>
    </row>
    <row r="25" spans="1:12" ht="49.5" customHeight="1" x14ac:dyDescent="0.35">
      <c r="A25" s="91" t="s">
        <v>16</v>
      </c>
      <c r="B25" s="91"/>
      <c r="C25" s="91"/>
      <c r="D25" s="91"/>
      <c r="E25" s="91"/>
      <c r="F25" s="91"/>
      <c r="G25" s="91"/>
      <c r="H25" s="91"/>
      <c r="I25" s="91"/>
      <c r="J25" s="91"/>
      <c r="K25" s="31"/>
      <c r="L25" s="31"/>
    </row>
    <row r="26" spans="1:12" ht="38.25" customHeight="1" x14ac:dyDescent="0.35">
      <c r="A26" s="75" t="s">
        <v>89</v>
      </c>
      <c r="B26" s="82"/>
      <c r="C26" s="82"/>
      <c r="D26" s="82"/>
      <c r="E26" s="82"/>
      <c r="F26" s="82"/>
      <c r="G26" s="82"/>
      <c r="H26" s="82"/>
      <c r="I26" s="82"/>
      <c r="J26" s="82"/>
      <c r="K26" s="31"/>
      <c r="L26" s="31"/>
    </row>
    <row r="27" spans="1:12" ht="15.5" x14ac:dyDescent="0.35">
      <c r="A27" s="31"/>
      <c r="B27" s="31"/>
      <c r="C27" s="31"/>
      <c r="D27" s="31"/>
      <c r="E27" s="31"/>
      <c r="F27" s="31"/>
      <c r="G27" s="31"/>
      <c r="H27" s="31"/>
      <c r="I27" s="31"/>
      <c r="J27" s="31"/>
      <c r="K27" s="31"/>
      <c r="L27" s="31"/>
    </row>
    <row r="28" spans="1:12" ht="15.5" x14ac:dyDescent="0.35">
      <c r="A28" s="31"/>
      <c r="B28" s="31"/>
      <c r="C28" s="31"/>
      <c r="D28" s="31"/>
      <c r="E28" s="31"/>
      <c r="F28" s="31"/>
      <c r="G28" s="31"/>
      <c r="H28" s="31"/>
      <c r="I28" s="31"/>
      <c r="J28" s="31"/>
      <c r="K28" s="31"/>
      <c r="L28" s="31"/>
    </row>
    <row r="29" spans="1:12" ht="15.5" x14ac:dyDescent="0.35">
      <c r="A29" s="31"/>
      <c r="B29" s="31"/>
      <c r="C29" s="31"/>
      <c r="D29" s="31"/>
      <c r="E29" s="31"/>
      <c r="F29" s="31"/>
      <c r="G29" s="31"/>
      <c r="H29" s="31"/>
      <c r="I29" s="31"/>
      <c r="J29" s="31"/>
      <c r="K29" s="31"/>
      <c r="L29" s="31"/>
    </row>
    <row r="30" spans="1:12" ht="15.5" x14ac:dyDescent="0.35">
      <c r="A30" s="31"/>
      <c r="B30" s="31"/>
      <c r="C30" s="31"/>
      <c r="D30" s="31"/>
      <c r="E30" s="31"/>
      <c r="F30" s="31"/>
      <c r="G30" s="31"/>
      <c r="H30" s="31"/>
      <c r="I30" s="31"/>
      <c r="J30" s="31"/>
      <c r="K30" s="31"/>
      <c r="L30" s="31"/>
    </row>
    <row r="31" spans="1:12" ht="15.5" x14ac:dyDescent="0.35">
      <c r="A31" s="31"/>
      <c r="B31" s="31"/>
      <c r="C31" s="31"/>
      <c r="D31" s="31"/>
      <c r="E31" s="31"/>
      <c r="F31" s="31"/>
      <c r="G31" s="31"/>
      <c r="H31" s="31"/>
      <c r="I31" s="31"/>
      <c r="J31" s="31"/>
      <c r="K31" s="31"/>
      <c r="L31" s="31"/>
    </row>
    <row r="32" spans="1:12" ht="15.5" x14ac:dyDescent="0.35">
      <c r="A32" s="31"/>
      <c r="B32" s="31"/>
      <c r="C32" s="31"/>
      <c r="D32" s="31"/>
      <c r="E32" s="31"/>
      <c r="F32" s="31"/>
      <c r="G32" s="31"/>
      <c r="H32" s="31"/>
      <c r="I32" s="31"/>
      <c r="J32" s="31"/>
      <c r="K32" s="31"/>
      <c r="L32" s="31"/>
    </row>
    <row r="33" spans="1:12" ht="15.5" x14ac:dyDescent="0.35">
      <c r="B33" s="31"/>
      <c r="C33" s="90" t="s">
        <v>39</v>
      </c>
      <c r="D33" s="90"/>
      <c r="E33" s="90"/>
      <c r="F33" s="31"/>
      <c r="G33" s="31"/>
      <c r="L33" s="31"/>
    </row>
    <row r="34" spans="1:12" ht="31" x14ac:dyDescent="0.35">
      <c r="B34" s="34" t="s">
        <v>27</v>
      </c>
      <c r="C34" s="34" t="str">
        <f>"Change by "&amp;TEXT($H$2,"0.0%")</f>
        <v>Change by -1.0%</v>
      </c>
      <c r="D34" s="34" t="str">
        <f>"Change by "&amp;TEXT($J$2,"0.0%")</f>
        <v>Change by 0.0%</v>
      </c>
      <c r="E34" s="34" t="str">
        <f>"Change by  "&amp;TEXT($L$2,"0.0%")</f>
        <v>Change by  1.0%</v>
      </c>
      <c r="F34" s="31"/>
      <c r="G34" s="31"/>
      <c r="L34" s="31"/>
    </row>
    <row r="35" spans="1:12" ht="15.5" x14ac:dyDescent="0.35">
      <c r="B35" s="35" t="str">
        <f>A3</f>
        <v>FA2017</v>
      </c>
      <c r="C35" s="42">
        <f>C3</f>
        <v>299</v>
      </c>
      <c r="D35" s="42">
        <f>C35</f>
        <v>299</v>
      </c>
      <c r="E35" s="42">
        <f>C35</f>
        <v>299</v>
      </c>
      <c r="F35" s="31"/>
      <c r="G35" s="31"/>
      <c r="L35" s="31"/>
    </row>
    <row r="36" spans="1:12" ht="15.5" x14ac:dyDescent="0.35">
      <c r="B36" s="35" t="str">
        <f>A4</f>
        <v>FA2018</v>
      </c>
      <c r="C36" s="42">
        <f>C4</f>
        <v>329</v>
      </c>
      <c r="D36" s="42">
        <f>C36</f>
        <v>329</v>
      </c>
      <c r="E36" s="42">
        <f>C36</f>
        <v>329</v>
      </c>
      <c r="F36" s="31"/>
      <c r="G36" s="31"/>
      <c r="L36" s="31"/>
    </row>
    <row r="37" spans="1:12" ht="15.5" x14ac:dyDescent="0.35">
      <c r="B37" s="35" t="str">
        <f>A5</f>
        <v>FA2019</v>
      </c>
      <c r="C37" s="42">
        <f>C5</f>
        <v>295</v>
      </c>
      <c r="D37" s="42">
        <f>C37</f>
        <v>295</v>
      </c>
      <c r="E37" s="42">
        <f>C37</f>
        <v>295</v>
      </c>
      <c r="F37" s="31"/>
      <c r="G37" s="31"/>
      <c r="L37" s="31"/>
    </row>
    <row r="38" spans="1:12" ht="15.5" x14ac:dyDescent="0.35">
      <c r="B38" s="35" t="str">
        <f>A6</f>
        <v>FA2020</v>
      </c>
      <c r="C38" s="42">
        <f>C6</f>
        <v>241</v>
      </c>
      <c r="D38" s="42">
        <f>C38</f>
        <v>241</v>
      </c>
      <c r="E38" s="42">
        <f>C38</f>
        <v>241</v>
      </c>
      <c r="F38" s="31"/>
      <c r="G38" s="31"/>
      <c r="L38" s="31"/>
    </row>
    <row r="39" spans="1:12" ht="15.5" x14ac:dyDescent="0.35">
      <c r="B39" s="35" t="str">
        <f>A7</f>
        <v>FA2021</v>
      </c>
      <c r="C39" s="42">
        <f>C7</f>
        <v>242</v>
      </c>
      <c r="D39" s="42">
        <f>C39</f>
        <v>242</v>
      </c>
      <c r="E39" s="42">
        <f>C39</f>
        <v>242</v>
      </c>
      <c r="F39" s="31"/>
      <c r="G39" s="31"/>
      <c r="L39" s="31"/>
    </row>
    <row r="40" spans="1:12" ht="15.5" x14ac:dyDescent="0.35">
      <c r="B40" s="37" t="s">
        <v>35</v>
      </c>
      <c r="C40" s="43">
        <f>C39+(C39*$H$2)</f>
        <v>239.58</v>
      </c>
      <c r="D40" s="43">
        <f>D39+(D39*$J$2)</f>
        <v>242</v>
      </c>
      <c r="E40" s="43">
        <f>E39+(E39*$L$2)</f>
        <v>244.42</v>
      </c>
      <c r="F40" s="31"/>
      <c r="G40" s="31"/>
      <c r="L40" s="31"/>
    </row>
    <row r="41" spans="1:12" ht="15.5" x14ac:dyDescent="0.35">
      <c r="B41" s="37" t="s">
        <v>36</v>
      </c>
      <c r="C41" s="43">
        <f>C40+(C40*$H$2)</f>
        <v>237.1842</v>
      </c>
      <c r="D41" s="43">
        <f>D40+(D40*$J$2)</f>
        <v>242</v>
      </c>
      <c r="E41" s="43">
        <f>E40+(E40*$L$2)</f>
        <v>246.86419999999998</v>
      </c>
      <c r="F41" s="31"/>
      <c r="G41" s="31"/>
      <c r="L41" s="31"/>
    </row>
    <row r="42" spans="1:12" ht="15.5" x14ac:dyDescent="0.35">
      <c r="B42" s="37" t="s">
        <v>37</v>
      </c>
      <c r="C42" s="43">
        <f>C41+(C41*$H$2)</f>
        <v>234.81235800000002</v>
      </c>
      <c r="D42" s="43">
        <f>D41+(D41*$J$2)</f>
        <v>242</v>
      </c>
      <c r="E42" s="43">
        <f>E41+(E41*$L$2)</f>
        <v>249.33284199999997</v>
      </c>
      <c r="F42" s="31"/>
      <c r="G42" s="31"/>
      <c r="L42" s="31"/>
    </row>
    <row r="43" spans="1:12" ht="15.5" x14ac:dyDescent="0.35">
      <c r="A43" s="35"/>
      <c r="B43" s="36"/>
      <c r="C43" s="36"/>
      <c r="D43" s="36"/>
      <c r="E43" s="31"/>
      <c r="F43" s="31"/>
      <c r="G43" s="31"/>
      <c r="H43" s="31"/>
      <c r="I43" s="31"/>
      <c r="J43" s="31"/>
      <c r="K43" s="31"/>
      <c r="L43" s="31"/>
    </row>
    <row r="44" spans="1:12" ht="15.5" x14ac:dyDescent="0.35">
      <c r="A44" s="35"/>
      <c r="B44" s="36"/>
      <c r="C44" s="36"/>
      <c r="D44" s="36"/>
      <c r="E44" s="31"/>
      <c r="F44" s="31"/>
      <c r="G44" s="31"/>
      <c r="H44" s="31"/>
      <c r="I44" s="31"/>
      <c r="J44" s="31"/>
      <c r="K44" s="31"/>
      <c r="L44" s="31"/>
    </row>
    <row r="45" spans="1:12" ht="15.5" x14ac:dyDescent="0.35">
      <c r="A45" s="31"/>
      <c r="B45" s="31"/>
      <c r="C45" s="31"/>
      <c r="D45" s="31"/>
      <c r="E45" s="31"/>
      <c r="F45" s="31"/>
      <c r="G45" s="31"/>
      <c r="H45" s="31"/>
      <c r="I45" s="31"/>
      <c r="J45" s="31"/>
      <c r="K45" s="31"/>
      <c r="L45" s="31"/>
    </row>
    <row r="46" spans="1:12" ht="15.5" x14ac:dyDescent="0.35">
      <c r="A46" s="31"/>
      <c r="B46" s="31"/>
      <c r="C46" s="31"/>
      <c r="D46" s="31"/>
      <c r="E46" s="31"/>
      <c r="F46" s="31"/>
      <c r="G46" s="31"/>
      <c r="H46" s="31"/>
      <c r="I46" s="31"/>
      <c r="J46" s="31"/>
      <c r="K46" s="31"/>
      <c r="L46" s="31"/>
    </row>
    <row r="47" spans="1:12" ht="46.5" customHeight="1" x14ac:dyDescent="0.35">
      <c r="A47" s="91" t="s">
        <v>16</v>
      </c>
      <c r="B47" s="91"/>
      <c r="C47" s="91"/>
      <c r="D47" s="91"/>
      <c r="E47" s="91"/>
      <c r="F47" s="91"/>
      <c r="G47" s="91"/>
      <c r="H47" s="91"/>
      <c r="I47" s="91"/>
      <c r="J47" s="91"/>
      <c r="K47" s="31"/>
      <c r="L47" s="31"/>
    </row>
    <row r="48" spans="1:12" ht="65.25" customHeight="1" x14ac:dyDescent="0.35">
      <c r="A48" s="91" t="s">
        <v>43</v>
      </c>
      <c r="B48" s="91"/>
      <c r="C48" s="91"/>
      <c r="D48" s="91"/>
      <c r="E48" s="91"/>
      <c r="F48" s="91"/>
      <c r="G48" s="91"/>
      <c r="H48" s="91"/>
      <c r="I48" s="91"/>
      <c r="J48" s="91"/>
      <c r="K48" s="31"/>
      <c r="L48" s="31"/>
    </row>
    <row r="49" spans="1:12" ht="44.25" customHeight="1" x14ac:dyDescent="0.35">
      <c r="A49" s="75" t="s">
        <v>89</v>
      </c>
      <c r="B49" s="82"/>
      <c r="C49" s="82"/>
      <c r="D49" s="82"/>
      <c r="E49" s="82"/>
      <c r="F49" s="82"/>
      <c r="G49" s="82"/>
      <c r="H49" s="82"/>
      <c r="I49" s="82"/>
      <c r="J49" s="82"/>
      <c r="K49" s="31"/>
      <c r="L49" s="31"/>
    </row>
    <row r="50" spans="1:12" ht="15.5" x14ac:dyDescent="0.35">
      <c r="A50" s="60"/>
      <c r="B50" s="60"/>
      <c r="C50" s="60"/>
      <c r="D50" s="60"/>
      <c r="E50" s="60"/>
      <c r="F50" s="60"/>
      <c r="G50" s="60"/>
      <c r="H50" s="60"/>
      <c r="I50" s="60"/>
      <c r="J50" s="60"/>
      <c r="K50" s="31"/>
      <c r="L50" s="31"/>
    </row>
    <row r="51" spans="1:12" ht="15.5" x14ac:dyDescent="0.35">
      <c r="A51" s="60"/>
      <c r="B51" s="60"/>
      <c r="C51" s="60"/>
      <c r="D51" s="60"/>
      <c r="E51" s="60"/>
      <c r="F51" s="60"/>
      <c r="G51" s="60"/>
      <c r="H51" s="60"/>
      <c r="I51" s="60"/>
      <c r="J51" s="60"/>
      <c r="K51" s="31"/>
      <c r="L51" s="31"/>
    </row>
    <row r="52" spans="1:12" ht="15.5" x14ac:dyDescent="0.35">
      <c r="A52" s="60"/>
      <c r="B52" s="60"/>
      <c r="C52" s="60"/>
      <c r="D52" s="60"/>
      <c r="E52" s="60"/>
      <c r="F52" s="60"/>
      <c r="G52" s="60"/>
      <c r="H52" s="60"/>
      <c r="I52" s="60"/>
      <c r="J52" s="60"/>
      <c r="K52" s="31"/>
      <c r="L52" s="31"/>
    </row>
    <row r="53" spans="1:12" ht="15.5" x14ac:dyDescent="0.35">
      <c r="A53" s="31"/>
      <c r="B53" s="31"/>
      <c r="C53" s="31"/>
      <c r="D53" s="31"/>
      <c r="E53" s="31"/>
      <c r="F53" s="31"/>
      <c r="G53" s="31"/>
      <c r="H53" s="31"/>
      <c r="I53" s="31"/>
      <c r="J53" s="31"/>
      <c r="K53" s="31"/>
      <c r="L53" s="31"/>
    </row>
    <row r="54" spans="1:12" ht="15.5" x14ac:dyDescent="0.35">
      <c r="A54" s="31"/>
      <c r="B54" s="31"/>
      <c r="C54" s="31"/>
      <c r="D54" s="31"/>
      <c r="E54" s="31"/>
      <c r="F54" s="31"/>
      <c r="G54" s="31"/>
      <c r="H54" s="31"/>
      <c r="I54" s="31"/>
      <c r="J54" s="31"/>
      <c r="K54" s="31"/>
      <c r="L54" s="31"/>
    </row>
    <row r="55" spans="1:12" ht="15.5" x14ac:dyDescent="0.35">
      <c r="A55" s="31"/>
      <c r="B55" s="31"/>
      <c r="C55" s="31"/>
      <c r="D55" s="31"/>
      <c r="E55" s="31"/>
      <c r="F55" s="31"/>
      <c r="G55" s="31"/>
      <c r="H55" s="31"/>
      <c r="I55" s="31"/>
      <c r="J55" s="31"/>
      <c r="K55" s="31"/>
      <c r="L55" s="31"/>
    </row>
    <row r="56" spans="1:12" ht="15.5" x14ac:dyDescent="0.35">
      <c r="B56" s="31"/>
      <c r="C56" s="90" t="s">
        <v>40</v>
      </c>
      <c r="D56" s="90"/>
      <c r="E56" s="90"/>
      <c r="J56" s="31"/>
      <c r="K56" s="31"/>
      <c r="L56" s="31"/>
    </row>
    <row r="57" spans="1:12" ht="31" x14ac:dyDescent="0.35">
      <c r="B57" s="34" t="s">
        <v>27</v>
      </c>
      <c r="C57" s="34" t="str">
        <f>"Change by "&amp;TEXT($H$2,"0.0%")</f>
        <v>Change by -1.0%</v>
      </c>
      <c r="D57" s="34" t="str">
        <f>"Change by "&amp;TEXT($J$2,"0.0%")</f>
        <v>Change by 0.0%</v>
      </c>
      <c r="E57" s="34" t="str">
        <f>"Change by  "&amp;TEXT($L$2,"0.0%")</f>
        <v>Change by  1.0%</v>
      </c>
      <c r="J57" s="31"/>
      <c r="K57" s="31"/>
      <c r="L57" s="31"/>
    </row>
    <row r="58" spans="1:12" ht="15.5" x14ac:dyDescent="0.35">
      <c r="B58" s="35" t="str">
        <f>A3</f>
        <v>FA2017</v>
      </c>
      <c r="C58" s="42">
        <f>C3</f>
        <v>299</v>
      </c>
      <c r="D58" s="42">
        <f>C58</f>
        <v>299</v>
      </c>
      <c r="E58" s="42">
        <f>C58</f>
        <v>299</v>
      </c>
      <c r="J58" s="31"/>
      <c r="K58" s="31"/>
      <c r="L58" s="31"/>
    </row>
    <row r="59" spans="1:12" ht="15.5" x14ac:dyDescent="0.35">
      <c r="B59" s="35" t="str">
        <f>A4</f>
        <v>FA2018</v>
      </c>
      <c r="C59" s="42">
        <f>C4</f>
        <v>329</v>
      </c>
      <c r="D59" s="42">
        <f>C59</f>
        <v>329</v>
      </c>
      <c r="E59" s="42">
        <f>C59</f>
        <v>329</v>
      </c>
      <c r="J59" s="31"/>
      <c r="K59" s="31"/>
      <c r="L59" s="31"/>
    </row>
    <row r="60" spans="1:12" ht="15.5" x14ac:dyDescent="0.35">
      <c r="B60" s="35" t="str">
        <f>A5</f>
        <v>FA2019</v>
      </c>
      <c r="C60" s="42">
        <f>C5</f>
        <v>295</v>
      </c>
      <c r="D60" s="42">
        <f>C60</f>
        <v>295</v>
      </c>
      <c r="E60" s="42">
        <f>C60</f>
        <v>295</v>
      </c>
      <c r="J60" s="31"/>
      <c r="K60" s="31"/>
      <c r="L60" s="31"/>
    </row>
    <row r="61" spans="1:12" ht="15.5" x14ac:dyDescent="0.35">
      <c r="B61" s="35" t="str">
        <f>A6</f>
        <v>FA2020</v>
      </c>
      <c r="C61" s="42">
        <f>C6</f>
        <v>241</v>
      </c>
      <c r="D61" s="42">
        <f>C61</f>
        <v>241</v>
      </c>
      <c r="E61" s="42">
        <f>C61</f>
        <v>241</v>
      </c>
      <c r="J61" s="31"/>
      <c r="K61" s="31"/>
      <c r="L61" s="31"/>
    </row>
    <row r="62" spans="1:12" ht="15.5" x14ac:dyDescent="0.35">
      <c r="B62" s="35" t="str">
        <f>A7</f>
        <v>FA2021</v>
      </c>
      <c r="C62" s="42">
        <f>C7</f>
        <v>242</v>
      </c>
      <c r="D62" s="42">
        <f>C62</f>
        <v>242</v>
      </c>
      <c r="E62" s="42">
        <f>C62</f>
        <v>242</v>
      </c>
      <c r="J62" s="31"/>
      <c r="K62" s="31"/>
      <c r="L62" s="31"/>
    </row>
    <row r="63" spans="1:12" ht="15.5" x14ac:dyDescent="0.35">
      <c r="B63" s="37" t="s">
        <v>35</v>
      </c>
      <c r="C63" s="43">
        <f>$B$7*($D$7+$H$2)</f>
        <v>237.68</v>
      </c>
      <c r="D63" s="43">
        <f>$B$7*($D$7+$J$2)</f>
        <v>242.00000000000003</v>
      </c>
      <c r="E63" s="43">
        <f>$B$7*($D$7+$L$2)</f>
        <v>246.32000000000002</v>
      </c>
      <c r="J63" s="31"/>
      <c r="K63" s="31"/>
      <c r="L63" s="31"/>
    </row>
    <row r="64" spans="1:12" ht="15.5" x14ac:dyDescent="0.35">
      <c r="B64" s="37" t="s">
        <v>36</v>
      </c>
      <c r="C64" s="43">
        <f>$B$7*($D$7+$H$2+$H$2)</f>
        <v>233.36</v>
      </c>
      <c r="D64" s="43">
        <f>$B$7*($D$7+$J$2+$J$2)</f>
        <v>242.00000000000003</v>
      </c>
      <c r="E64" s="43">
        <f>$B$7*($D$7+$L$2+$L$2)</f>
        <v>250.64000000000001</v>
      </c>
      <c r="J64" s="31"/>
      <c r="K64" s="31"/>
      <c r="L64" s="31"/>
    </row>
    <row r="65" spans="1:12" ht="15.5" x14ac:dyDescent="0.35">
      <c r="B65" s="37" t="s">
        <v>37</v>
      </c>
      <c r="C65" s="43">
        <f>$B$7*($D$7+$H$2+$H$2+$H$2)</f>
        <v>229.04000000000002</v>
      </c>
      <c r="D65" s="43">
        <f>$B$7*($D$7+$J$2+$J$2+$J$2)</f>
        <v>242.00000000000003</v>
      </c>
      <c r="E65" s="43">
        <f>$B$7*($D$7+$L$2+$L$2+$L$2)</f>
        <v>254.96000000000004</v>
      </c>
      <c r="J65" s="31"/>
      <c r="K65" s="31"/>
      <c r="L65" s="31"/>
    </row>
    <row r="66" spans="1:12" ht="15.5" x14ac:dyDescent="0.35">
      <c r="A66" s="31"/>
      <c r="B66" s="31"/>
      <c r="C66" s="31"/>
      <c r="D66" s="31"/>
      <c r="E66" s="31"/>
      <c r="F66" s="31"/>
      <c r="G66" s="31"/>
      <c r="H66" s="31"/>
      <c r="I66" s="31"/>
      <c r="J66" s="31"/>
      <c r="K66" s="31"/>
      <c r="L66" s="31"/>
    </row>
    <row r="67" spans="1:12" ht="15.5" x14ac:dyDescent="0.35">
      <c r="A67" s="31"/>
      <c r="B67" s="31"/>
      <c r="C67" s="31"/>
      <c r="D67" s="31"/>
      <c r="E67" s="31"/>
      <c r="F67" s="31"/>
      <c r="G67" s="31"/>
      <c r="H67" s="31"/>
      <c r="I67" s="31"/>
      <c r="J67" s="31"/>
      <c r="K67" s="31"/>
      <c r="L67" s="31"/>
    </row>
    <row r="68" spans="1:12" ht="15.5" x14ac:dyDescent="0.35">
      <c r="A68" s="31"/>
      <c r="B68" s="31"/>
      <c r="C68" s="31"/>
      <c r="D68" s="31"/>
      <c r="E68" s="31"/>
      <c r="F68" s="31"/>
      <c r="G68" s="31"/>
      <c r="H68" s="31"/>
      <c r="I68" s="31"/>
      <c r="J68" s="31"/>
      <c r="K68" s="31"/>
      <c r="L68" s="31"/>
    </row>
    <row r="69" spans="1:12" ht="15.5" x14ac:dyDescent="0.35">
      <c r="A69" s="31"/>
      <c r="B69" s="31"/>
      <c r="C69" s="31"/>
      <c r="D69" s="31"/>
      <c r="E69" s="31"/>
      <c r="F69" s="31"/>
      <c r="G69" s="31"/>
      <c r="H69" s="31"/>
      <c r="I69" s="31"/>
      <c r="J69" s="31"/>
      <c r="K69" s="31"/>
      <c r="L69" s="31"/>
    </row>
    <row r="70" spans="1:12" ht="42" customHeight="1" x14ac:dyDescent="0.35">
      <c r="A70" s="91" t="s">
        <v>16</v>
      </c>
      <c r="B70" s="91"/>
      <c r="C70" s="91"/>
      <c r="D70" s="91"/>
      <c r="E70" s="91"/>
      <c r="F70" s="91"/>
      <c r="G70" s="91"/>
      <c r="H70" s="91"/>
      <c r="I70" s="91"/>
      <c r="J70" s="91"/>
      <c r="K70" s="31"/>
      <c r="L70" s="31"/>
    </row>
    <row r="71" spans="1:12" ht="60.75" customHeight="1" x14ac:dyDescent="0.35">
      <c r="A71" s="91" t="s">
        <v>41</v>
      </c>
      <c r="B71" s="91"/>
      <c r="C71" s="91"/>
      <c r="D71" s="91"/>
      <c r="E71" s="91"/>
      <c r="F71" s="91"/>
      <c r="G71" s="91"/>
      <c r="H71" s="91"/>
      <c r="I71" s="91"/>
      <c r="J71" s="91"/>
      <c r="K71" s="31"/>
      <c r="L71" s="31"/>
    </row>
    <row r="72" spans="1:12" ht="46.5" customHeight="1" x14ac:dyDescent="0.35">
      <c r="A72" s="75" t="s">
        <v>89</v>
      </c>
      <c r="B72" s="82"/>
      <c r="C72" s="82"/>
      <c r="D72" s="82"/>
      <c r="E72" s="82"/>
      <c r="F72" s="82"/>
      <c r="G72" s="82"/>
      <c r="H72" s="82"/>
      <c r="I72" s="82"/>
      <c r="J72" s="82"/>
      <c r="K72" s="31"/>
      <c r="L72" s="31"/>
    </row>
    <row r="73" spans="1:12" ht="15.5" x14ac:dyDescent="0.35">
      <c r="A73" s="31"/>
      <c r="B73" s="31"/>
      <c r="C73" s="31"/>
      <c r="D73" s="31"/>
      <c r="E73" s="31"/>
      <c r="F73" s="31"/>
      <c r="G73" s="31"/>
      <c r="H73" s="31"/>
      <c r="I73" s="31"/>
      <c r="J73" s="31"/>
      <c r="K73" s="31"/>
      <c r="L73" s="31"/>
    </row>
  </sheetData>
  <mergeCells count="12">
    <mergeCell ref="A71:J71"/>
    <mergeCell ref="A72:J72"/>
    <mergeCell ref="A1:L1"/>
    <mergeCell ref="C9:E9"/>
    <mergeCell ref="C33:E33"/>
    <mergeCell ref="A48:J48"/>
    <mergeCell ref="A49:J49"/>
    <mergeCell ref="C56:E56"/>
    <mergeCell ref="A25:J25"/>
    <mergeCell ref="A26:J26"/>
    <mergeCell ref="A47:J47"/>
    <mergeCell ref="A70:J70"/>
  </mergeCells>
  <pageMargins left="0.7" right="0.7" top="0.75" bottom="0.75" header="0.3" footer="0.3"/>
  <pageSetup orientation="landscape" r:id="rId1"/>
  <rowBreaks count="2" manualBreakCount="2">
    <brk id="27" max="16383" man="1"/>
    <brk id="50" max="16383" man="1"/>
  </rowBreaks>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EB91DC8-5483-4C9D-AD05-E6A151950862}">
  <sheetPr>
    <tabColor theme="9" tint="0.59999389629810485"/>
  </sheetPr>
  <dimension ref="A1:AM26"/>
  <sheetViews>
    <sheetView topLeftCell="H1" zoomScaleNormal="100" workbookViewId="0">
      <selection activeCell="AL3" sqref="AL3:AM4"/>
    </sheetView>
  </sheetViews>
  <sheetFormatPr defaultColWidth="9.1796875" defaultRowHeight="14.5" x14ac:dyDescent="0.35"/>
  <cols>
    <col min="1" max="5" width="9.1796875" style="8"/>
    <col min="6" max="9" width="9.1796875" style="7"/>
    <col min="10" max="10" width="2.453125" style="7" customWidth="1"/>
    <col min="11" max="19" width="9.1796875" style="7"/>
    <col min="20" max="20" width="3.26953125" style="7" customWidth="1"/>
    <col min="21" max="29" width="9.1796875" style="7"/>
    <col min="30" max="30" width="2.26953125" style="7" customWidth="1"/>
    <col min="31" max="16384" width="9.1796875" style="7"/>
  </cols>
  <sheetData>
    <row r="1" spans="1:39" s="15" customFormat="1" ht="48.75" customHeight="1" x14ac:dyDescent="0.35">
      <c r="A1" s="92" t="s">
        <v>90</v>
      </c>
      <c r="B1" s="92"/>
      <c r="C1" s="92"/>
      <c r="D1" s="92"/>
      <c r="E1" s="92"/>
      <c r="F1" s="92"/>
      <c r="G1" s="92"/>
      <c r="H1" s="92"/>
      <c r="I1" s="92"/>
      <c r="K1" s="92" t="s">
        <v>77</v>
      </c>
      <c r="L1" s="92"/>
      <c r="M1" s="92"/>
      <c r="N1" s="92"/>
      <c r="O1" s="92"/>
      <c r="P1" s="92"/>
      <c r="Q1" s="92"/>
      <c r="R1" s="92"/>
      <c r="S1" s="92"/>
      <c r="T1" s="71"/>
      <c r="U1" s="92" t="s">
        <v>78</v>
      </c>
      <c r="V1" s="92"/>
      <c r="W1" s="92"/>
      <c r="X1" s="92"/>
      <c r="Y1" s="92"/>
      <c r="Z1" s="92"/>
      <c r="AA1" s="92"/>
      <c r="AB1" s="92"/>
      <c r="AC1" s="92"/>
      <c r="AE1" s="92" t="s">
        <v>91</v>
      </c>
      <c r="AF1" s="92"/>
      <c r="AG1" s="92"/>
      <c r="AH1" s="92"/>
      <c r="AI1" s="92"/>
      <c r="AJ1" s="92"/>
      <c r="AK1" s="92"/>
      <c r="AL1" s="92"/>
      <c r="AM1" s="92"/>
    </row>
    <row r="2" spans="1:39" ht="15.5" x14ac:dyDescent="0.35">
      <c r="A2" s="52"/>
      <c r="B2" s="52"/>
      <c r="C2" s="52"/>
      <c r="D2" s="52"/>
      <c r="H2" s="7" t="s">
        <v>3</v>
      </c>
      <c r="I2" s="40">
        <v>-0.01</v>
      </c>
      <c r="K2" s="50"/>
      <c r="L2" s="50"/>
      <c r="M2" s="50"/>
      <c r="N2" s="50"/>
      <c r="O2" s="8"/>
      <c r="R2" s="7" t="s">
        <v>3</v>
      </c>
      <c r="S2" s="40">
        <v>-0.01</v>
      </c>
      <c r="T2" s="23"/>
      <c r="U2" s="50"/>
      <c r="V2" s="50"/>
      <c r="W2" s="50"/>
      <c r="X2" s="50"/>
      <c r="Y2" s="8"/>
      <c r="AB2" s="7" t="s">
        <v>3</v>
      </c>
      <c r="AC2" s="40">
        <v>-0.01</v>
      </c>
      <c r="AE2" s="50"/>
      <c r="AF2" s="50"/>
      <c r="AG2" s="50"/>
      <c r="AH2" s="50"/>
      <c r="AI2" s="8"/>
      <c r="AM2" s="23"/>
    </row>
    <row r="3" spans="1:39" ht="15.75" customHeight="1" x14ac:dyDescent="0.35">
      <c r="A3" s="29"/>
      <c r="B3" s="29"/>
      <c r="C3" s="29"/>
      <c r="D3" s="29"/>
      <c r="E3" s="29"/>
      <c r="F3" s="29"/>
      <c r="H3" s="7" t="s">
        <v>4</v>
      </c>
      <c r="I3" s="40">
        <v>0</v>
      </c>
      <c r="K3" s="56"/>
      <c r="L3" s="29"/>
      <c r="M3" s="29"/>
      <c r="N3" s="29"/>
      <c r="O3" s="29"/>
      <c r="P3" s="29"/>
      <c r="Q3" s="29"/>
      <c r="R3" s="7" t="s">
        <v>4</v>
      </c>
      <c r="S3" s="40">
        <v>0</v>
      </c>
      <c r="T3" s="23"/>
      <c r="U3" s="56"/>
      <c r="V3" s="29"/>
      <c r="W3" s="29"/>
      <c r="X3" s="29"/>
      <c r="Y3" s="29"/>
      <c r="Z3" s="29"/>
      <c r="AA3" s="29"/>
      <c r="AB3" s="7" t="s">
        <v>4</v>
      </c>
      <c r="AC3" s="40">
        <v>0</v>
      </c>
      <c r="AE3" s="56"/>
      <c r="AF3" s="29"/>
      <c r="AG3" s="29"/>
      <c r="AH3" s="29"/>
      <c r="AI3" s="29"/>
      <c r="AJ3" s="29"/>
      <c r="AK3" s="29"/>
      <c r="AL3" s="87" t="s">
        <v>26</v>
      </c>
      <c r="AM3" s="87"/>
    </row>
    <row r="4" spans="1:39" ht="15.75" customHeight="1" x14ac:dyDescent="0.35">
      <c r="A4" s="29"/>
      <c r="B4" s="29"/>
      <c r="C4" s="29"/>
      <c r="D4" s="29"/>
      <c r="E4" s="29"/>
      <c r="F4" s="29"/>
      <c r="H4" s="7" t="s">
        <v>5</v>
      </c>
      <c r="I4" s="40">
        <v>0.01</v>
      </c>
      <c r="K4" s="8"/>
      <c r="L4" s="29"/>
      <c r="M4" s="29"/>
      <c r="N4" s="29"/>
      <c r="O4" s="29"/>
      <c r="P4" s="29"/>
      <c r="R4" s="7" t="s">
        <v>5</v>
      </c>
      <c r="S4" s="40">
        <v>0.01</v>
      </c>
      <c r="T4" s="23"/>
      <c r="U4" s="8"/>
      <c r="V4" s="29"/>
      <c r="W4" s="29"/>
      <c r="X4" s="29"/>
      <c r="Y4" s="29"/>
      <c r="Z4" s="29"/>
      <c r="AB4" s="7" t="s">
        <v>5</v>
      </c>
      <c r="AC4" s="40">
        <v>0.01</v>
      </c>
      <c r="AE4" s="8"/>
      <c r="AF4" s="29"/>
      <c r="AG4" s="29"/>
      <c r="AH4" s="29"/>
      <c r="AI4" s="29"/>
      <c r="AJ4" s="29"/>
      <c r="AL4" s="87"/>
      <c r="AM4" s="87"/>
    </row>
    <row r="5" spans="1:39" ht="15.5" x14ac:dyDescent="0.35">
      <c r="A5" s="55"/>
      <c r="B5" s="54"/>
      <c r="C5" s="54"/>
      <c r="D5" s="54"/>
      <c r="K5" s="8"/>
      <c r="L5" s="8"/>
      <c r="M5" s="8"/>
      <c r="N5" s="8"/>
      <c r="O5" s="8"/>
      <c r="U5" s="8"/>
      <c r="V5" s="8"/>
      <c r="W5" s="8"/>
      <c r="X5" s="8"/>
      <c r="Y5" s="8"/>
      <c r="AE5" s="8"/>
      <c r="AF5" s="8"/>
      <c r="AG5" s="8"/>
      <c r="AH5" s="8"/>
      <c r="AI5" s="8"/>
    </row>
    <row r="6" spans="1:39" ht="15.5" x14ac:dyDescent="0.35">
      <c r="A6" s="53"/>
      <c r="B6" s="52"/>
      <c r="C6" s="52"/>
      <c r="D6" s="52"/>
      <c r="K6" s="8"/>
      <c r="L6" s="8"/>
      <c r="M6" s="8"/>
      <c r="N6" s="8"/>
      <c r="O6" s="8"/>
      <c r="U6" s="8"/>
      <c r="V6" s="8"/>
      <c r="W6" s="8"/>
      <c r="X6" s="8"/>
      <c r="Y6" s="8"/>
      <c r="AE6" s="8"/>
      <c r="AF6" s="8"/>
      <c r="AG6" s="8"/>
      <c r="AH6" s="8"/>
      <c r="AI6" s="8"/>
    </row>
    <row r="7" spans="1:39" ht="15.5" x14ac:dyDescent="0.35">
      <c r="A7" s="51"/>
      <c r="B7" s="50"/>
      <c r="C7" s="50"/>
      <c r="D7" s="50"/>
      <c r="K7" s="8"/>
      <c r="L7" s="8"/>
      <c r="M7" s="8"/>
      <c r="N7" s="8"/>
      <c r="O7" s="8"/>
      <c r="U7" s="8"/>
      <c r="V7" s="8"/>
      <c r="W7" s="8"/>
      <c r="X7" s="8"/>
      <c r="Y7" s="8"/>
      <c r="AE7" s="8"/>
      <c r="AF7" s="8"/>
      <c r="AG7" s="8"/>
      <c r="AH7" s="8"/>
      <c r="AI7" s="8"/>
    </row>
    <row r="8" spans="1:39" x14ac:dyDescent="0.35">
      <c r="K8" s="8"/>
      <c r="L8" s="8"/>
      <c r="M8" s="8"/>
      <c r="N8" s="8"/>
      <c r="O8" s="8"/>
      <c r="U8" s="8"/>
      <c r="V8" s="8"/>
      <c r="W8" s="8"/>
      <c r="X8" s="8"/>
      <c r="Y8" s="8"/>
      <c r="AE8" s="8"/>
      <c r="AF8" s="8"/>
      <c r="AG8" s="8"/>
      <c r="AH8" s="8"/>
      <c r="AI8" s="8"/>
    </row>
    <row r="9" spans="1:39" ht="15.5" x14ac:dyDescent="0.35">
      <c r="B9" s="27"/>
      <c r="C9" s="86" t="s">
        <v>51</v>
      </c>
      <c r="D9" s="86"/>
      <c r="E9" s="86"/>
      <c r="F9" s="27"/>
      <c r="K9" s="8"/>
      <c r="M9" s="86" t="s">
        <v>50</v>
      </c>
      <c r="N9" s="86"/>
      <c r="O9" s="86"/>
      <c r="U9" s="8"/>
      <c r="W9" s="86" t="s">
        <v>49</v>
      </c>
      <c r="X9" s="86"/>
      <c r="Y9" s="86"/>
      <c r="AF9" s="8"/>
      <c r="AG9" s="84" t="s">
        <v>47</v>
      </c>
      <c r="AH9" s="84"/>
      <c r="AI9" s="84"/>
      <c r="AJ9" s="84"/>
    </row>
    <row r="10" spans="1:39" ht="31" x14ac:dyDescent="0.35">
      <c r="A10" s="7"/>
      <c r="B10" s="28" t="s">
        <v>0</v>
      </c>
      <c r="C10" s="28" t="str">
        <f>"Change by "&amp;TEXT($I$2,"0.0%")</f>
        <v>Change by -1.0%</v>
      </c>
      <c r="D10" s="28" t="str">
        <f>"Change by "&amp;TEXT($I$3,"0.0%")</f>
        <v>Change by 0.0%</v>
      </c>
      <c r="E10" s="28" t="str">
        <f>"Change by  "&amp;TEXT($I$4,"0.0%")</f>
        <v>Change by  1.0%</v>
      </c>
      <c r="F10" s="27"/>
      <c r="L10" s="16" t="s">
        <v>0</v>
      </c>
      <c r="M10" s="16" t="str">
        <f>"Change by "&amp;TEXT($S$2,"0.0%")</f>
        <v>Change by -1.0%</v>
      </c>
      <c r="N10" s="16" t="str">
        <f>"Change by "&amp;TEXT($S$3,"0.0%")</f>
        <v>Change by 0.0%</v>
      </c>
      <c r="O10" s="16" t="str">
        <f>"Change by  "&amp;TEXT($S$4,"0.0%")</f>
        <v>Change by  1.0%</v>
      </c>
      <c r="P10" s="8"/>
      <c r="V10" s="16" t="s">
        <v>0</v>
      </c>
      <c r="W10" s="16" t="str">
        <f>"Change by "&amp;TEXT($S$2,"0.0%")</f>
        <v>Change by -1.0%</v>
      </c>
      <c r="X10" s="16" t="str">
        <f>"Change by "&amp;TEXT($S$3,"0.0%")</f>
        <v>Change by 0.0%</v>
      </c>
      <c r="Y10" s="16" t="str">
        <f>"Change by  "&amp;TEXT($S$4,"0.0%")</f>
        <v>Change by  1.0%</v>
      </c>
      <c r="Z10" s="8"/>
      <c r="AG10" s="16" t="s">
        <v>0</v>
      </c>
      <c r="AH10" s="16" t="s">
        <v>22</v>
      </c>
      <c r="AI10" s="16" t="s">
        <v>21</v>
      </c>
      <c r="AJ10" s="16" t="s">
        <v>20</v>
      </c>
      <c r="AK10" s="8"/>
    </row>
    <row r="11" spans="1:39" ht="15.5" x14ac:dyDescent="0.35">
      <c r="A11" s="7"/>
      <c r="B11" s="10" t="s">
        <v>48</v>
      </c>
      <c r="C11" s="48">
        <v>1020</v>
      </c>
      <c r="D11" s="48">
        <f>C11</f>
        <v>1020</v>
      </c>
      <c r="E11" s="48">
        <f>C11</f>
        <v>1020</v>
      </c>
      <c r="F11" s="8"/>
      <c r="L11" s="10" t="str">
        <f t="shared" ref="L11:L18" si="0">B11</f>
        <v>2017-18</v>
      </c>
      <c r="M11" s="48">
        <v>691</v>
      </c>
      <c r="N11" s="48">
        <f>M11</f>
        <v>691</v>
      </c>
      <c r="O11" s="48">
        <f>M11</f>
        <v>691</v>
      </c>
      <c r="P11" s="8"/>
      <c r="V11" s="10" t="str">
        <f t="shared" ref="V11:V18" si="1">B11</f>
        <v>2017-18</v>
      </c>
      <c r="W11" s="48">
        <v>460</v>
      </c>
      <c r="X11" s="48">
        <f>W11</f>
        <v>460</v>
      </c>
      <c r="Y11" s="48">
        <f>W11</f>
        <v>460</v>
      </c>
      <c r="Z11" s="8"/>
      <c r="AG11" s="10" t="str">
        <f t="shared" ref="AG11:AG18" si="2">B11</f>
        <v>2017-18</v>
      </c>
      <c r="AH11" s="48">
        <f t="shared" ref="AH11:AJ18" si="3">SUM(W11,M11,C11)</f>
        <v>2171</v>
      </c>
      <c r="AI11" s="48">
        <f t="shared" si="3"/>
        <v>2171</v>
      </c>
      <c r="AJ11" s="48">
        <f t="shared" si="3"/>
        <v>2171</v>
      </c>
      <c r="AK11" s="8"/>
    </row>
    <row r="12" spans="1:39" ht="15.5" x14ac:dyDescent="0.35">
      <c r="A12" s="7"/>
      <c r="B12" s="10" t="s">
        <v>6</v>
      </c>
      <c r="C12" s="48">
        <v>940</v>
      </c>
      <c r="D12" s="48">
        <f>C12</f>
        <v>940</v>
      </c>
      <c r="E12" s="48">
        <f>C12</f>
        <v>940</v>
      </c>
      <c r="F12" s="8"/>
      <c r="L12" s="10" t="str">
        <f t="shared" si="0"/>
        <v>2018-19</v>
      </c>
      <c r="M12" s="48">
        <v>615</v>
      </c>
      <c r="N12" s="48">
        <f>M12</f>
        <v>615</v>
      </c>
      <c r="O12" s="48">
        <f>M12</f>
        <v>615</v>
      </c>
      <c r="P12" s="8"/>
      <c r="V12" s="10" t="str">
        <f t="shared" si="1"/>
        <v>2018-19</v>
      </c>
      <c r="W12" s="48">
        <v>488</v>
      </c>
      <c r="X12" s="48">
        <f>W12</f>
        <v>488</v>
      </c>
      <c r="Y12" s="48">
        <f>W12</f>
        <v>488</v>
      </c>
      <c r="Z12" s="8"/>
      <c r="AG12" s="10" t="str">
        <f t="shared" si="2"/>
        <v>2018-19</v>
      </c>
      <c r="AH12" s="48">
        <f t="shared" si="3"/>
        <v>2043</v>
      </c>
      <c r="AI12" s="48">
        <f t="shared" si="3"/>
        <v>2043</v>
      </c>
      <c r="AJ12" s="48">
        <f t="shared" si="3"/>
        <v>2043</v>
      </c>
      <c r="AK12" s="8"/>
    </row>
    <row r="13" spans="1:39" ht="15.5" x14ac:dyDescent="0.35">
      <c r="A13" s="7"/>
      <c r="B13" s="10" t="s">
        <v>7</v>
      </c>
      <c r="C13" s="48">
        <v>869</v>
      </c>
      <c r="D13" s="48">
        <f>C13</f>
        <v>869</v>
      </c>
      <c r="E13" s="48">
        <f>C13</f>
        <v>869</v>
      </c>
      <c r="F13" s="8"/>
      <c r="L13" s="10" t="str">
        <f t="shared" si="0"/>
        <v>2019-20</v>
      </c>
      <c r="M13" s="48">
        <v>633</v>
      </c>
      <c r="N13" s="48">
        <f>M13</f>
        <v>633</v>
      </c>
      <c r="O13" s="48">
        <f>M13</f>
        <v>633</v>
      </c>
      <c r="P13" s="8"/>
      <c r="V13" s="10" t="str">
        <f t="shared" si="1"/>
        <v>2019-20</v>
      </c>
      <c r="W13" s="48">
        <v>452</v>
      </c>
      <c r="X13" s="48">
        <f>W13</f>
        <v>452</v>
      </c>
      <c r="Y13" s="48">
        <f>W13</f>
        <v>452</v>
      </c>
      <c r="Z13" s="8"/>
      <c r="AG13" s="10" t="str">
        <f t="shared" si="2"/>
        <v>2019-20</v>
      </c>
      <c r="AH13" s="48">
        <f t="shared" si="3"/>
        <v>1954</v>
      </c>
      <c r="AI13" s="48">
        <f t="shared" si="3"/>
        <v>1954</v>
      </c>
      <c r="AJ13" s="48">
        <f t="shared" si="3"/>
        <v>1954</v>
      </c>
      <c r="AK13" s="8"/>
    </row>
    <row r="14" spans="1:39" ht="15.5" x14ac:dyDescent="0.35">
      <c r="A14" s="7"/>
      <c r="B14" s="10" t="s">
        <v>9</v>
      </c>
      <c r="C14" s="48">
        <v>838</v>
      </c>
      <c r="D14" s="48">
        <f>C14</f>
        <v>838</v>
      </c>
      <c r="E14" s="48">
        <f>C14</f>
        <v>838</v>
      </c>
      <c r="F14" s="8"/>
      <c r="L14" s="10" t="str">
        <f t="shared" si="0"/>
        <v>2020-21</v>
      </c>
      <c r="M14" s="48">
        <v>622</v>
      </c>
      <c r="N14" s="48">
        <f>M14</f>
        <v>622</v>
      </c>
      <c r="O14" s="48">
        <f>M14</f>
        <v>622</v>
      </c>
      <c r="P14" s="8"/>
      <c r="V14" s="10" t="str">
        <f t="shared" si="1"/>
        <v>2020-21</v>
      </c>
      <c r="W14" s="48">
        <v>434</v>
      </c>
      <c r="X14" s="48">
        <f>W14</f>
        <v>434</v>
      </c>
      <c r="Y14" s="48">
        <f>W14</f>
        <v>434</v>
      </c>
      <c r="Z14" s="8"/>
      <c r="AG14" s="10" t="str">
        <f t="shared" si="2"/>
        <v>2020-21</v>
      </c>
      <c r="AH14" s="48">
        <f t="shared" si="3"/>
        <v>1894</v>
      </c>
      <c r="AI14" s="48">
        <f t="shared" si="3"/>
        <v>1894</v>
      </c>
      <c r="AJ14" s="48">
        <f t="shared" si="3"/>
        <v>1894</v>
      </c>
      <c r="AK14" s="8"/>
    </row>
    <row r="15" spans="1:39" ht="15.5" x14ac:dyDescent="0.35">
      <c r="A15" s="7"/>
      <c r="B15" s="10" t="s">
        <v>10</v>
      </c>
      <c r="C15" s="48">
        <v>706</v>
      </c>
      <c r="D15" s="48">
        <f>C15</f>
        <v>706</v>
      </c>
      <c r="E15" s="48">
        <f>C15</f>
        <v>706</v>
      </c>
      <c r="F15" s="8"/>
      <c r="L15" s="10" t="str">
        <f t="shared" si="0"/>
        <v>2021-22</v>
      </c>
      <c r="M15" s="48">
        <v>495</v>
      </c>
      <c r="N15" s="48">
        <f>M15</f>
        <v>495</v>
      </c>
      <c r="O15" s="48">
        <f>M15</f>
        <v>495</v>
      </c>
      <c r="P15" s="8"/>
      <c r="V15" s="10" t="str">
        <f t="shared" si="1"/>
        <v>2021-22</v>
      </c>
      <c r="W15" s="48">
        <v>431</v>
      </c>
      <c r="X15" s="48">
        <f>W15</f>
        <v>431</v>
      </c>
      <c r="Y15" s="48">
        <f>W15</f>
        <v>431</v>
      </c>
      <c r="Z15" s="8"/>
      <c r="AG15" s="10" t="str">
        <f t="shared" si="2"/>
        <v>2021-22</v>
      </c>
      <c r="AH15" s="48">
        <f t="shared" si="3"/>
        <v>1632</v>
      </c>
      <c r="AI15" s="48">
        <f t="shared" si="3"/>
        <v>1632</v>
      </c>
      <c r="AJ15" s="48">
        <f t="shared" si="3"/>
        <v>1632</v>
      </c>
      <c r="AK15" s="8"/>
    </row>
    <row r="16" spans="1:39" ht="15.5" x14ac:dyDescent="0.35">
      <c r="A16" s="7"/>
      <c r="B16" s="9" t="s">
        <v>11</v>
      </c>
      <c r="C16" s="49">
        <f>C15+(C15*$I$2)</f>
        <v>698.94</v>
      </c>
      <c r="D16" s="49">
        <f>D15+(D15*$I$3)</f>
        <v>706</v>
      </c>
      <c r="E16" s="49">
        <f>E15+(E15*$I$4)</f>
        <v>713.06</v>
      </c>
      <c r="F16" s="8"/>
      <c r="L16" s="9" t="str">
        <f t="shared" si="0"/>
        <v>2022-23</v>
      </c>
      <c r="M16" s="49">
        <f>M15+(M15*$S$2)</f>
        <v>490.05</v>
      </c>
      <c r="N16" s="49">
        <f>N15+(N15*$S$3)</f>
        <v>495</v>
      </c>
      <c r="O16" s="49">
        <f>O15+(O15*$S$4)</f>
        <v>499.95</v>
      </c>
      <c r="P16" s="8"/>
      <c r="V16" s="9" t="str">
        <f t="shared" si="1"/>
        <v>2022-23</v>
      </c>
      <c r="W16" s="49">
        <f>W15+(W15*$AC$2)</f>
        <v>426.69</v>
      </c>
      <c r="X16" s="49">
        <f>X15+(X15*$AC$3)</f>
        <v>431</v>
      </c>
      <c r="Y16" s="49">
        <f>Y15+(Y15*$AC$4)</f>
        <v>435.31</v>
      </c>
      <c r="Z16" s="8"/>
      <c r="AG16" s="9" t="str">
        <f t="shared" si="2"/>
        <v>2022-23</v>
      </c>
      <c r="AH16" s="47">
        <f t="shared" si="3"/>
        <v>1615.68</v>
      </c>
      <c r="AI16" s="47">
        <f t="shared" si="3"/>
        <v>1632</v>
      </c>
      <c r="AJ16" s="47">
        <f t="shared" si="3"/>
        <v>1648.32</v>
      </c>
      <c r="AK16" s="8"/>
    </row>
    <row r="17" spans="1:39" ht="15.5" x14ac:dyDescent="0.35">
      <c r="A17" s="7"/>
      <c r="B17" s="9" t="s">
        <v>13</v>
      </c>
      <c r="C17" s="49">
        <f>C16+(C16*$I$2)</f>
        <v>691.95060000000001</v>
      </c>
      <c r="D17" s="49">
        <f>D16+(D16*$I$3)</f>
        <v>706</v>
      </c>
      <c r="E17" s="49">
        <f>E16+(E16*$I$4)</f>
        <v>720.1905999999999</v>
      </c>
      <c r="F17" s="8"/>
      <c r="L17" s="9" t="str">
        <f t="shared" si="0"/>
        <v>2023-24</v>
      </c>
      <c r="M17" s="49">
        <f>M16+(M16*$S$2)</f>
        <v>485.14949999999999</v>
      </c>
      <c r="N17" s="49">
        <f>N16+(N16*$S$3)</f>
        <v>495</v>
      </c>
      <c r="O17" s="49">
        <f>O16+(O16*$S$4)</f>
        <v>504.9495</v>
      </c>
      <c r="P17" s="8"/>
      <c r="V17" s="9" t="str">
        <f t="shared" si="1"/>
        <v>2023-24</v>
      </c>
      <c r="W17" s="49">
        <f>W16+(W16*$AC$2)</f>
        <v>422.42309999999998</v>
      </c>
      <c r="X17" s="49">
        <f>X16+(X16*$AC$3)</f>
        <v>431</v>
      </c>
      <c r="Y17" s="49">
        <f>Y16+(Y16*$AC$4)</f>
        <v>439.66309999999999</v>
      </c>
      <c r="Z17" s="8"/>
      <c r="AG17" s="9" t="str">
        <f t="shared" si="2"/>
        <v>2023-24</v>
      </c>
      <c r="AH17" s="47">
        <f t="shared" si="3"/>
        <v>1599.5232000000001</v>
      </c>
      <c r="AI17" s="47">
        <f t="shared" si="3"/>
        <v>1632</v>
      </c>
      <c r="AJ17" s="47">
        <f t="shared" si="3"/>
        <v>1664.8031999999998</v>
      </c>
      <c r="AK17" s="8"/>
    </row>
    <row r="18" spans="1:39" ht="15.5" x14ac:dyDescent="0.35">
      <c r="A18" s="7"/>
      <c r="B18" s="9" t="s">
        <v>14</v>
      </c>
      <c r="C18" s="49">
        <f>C17+(C17*$I$2)</f>
        <v>685.03109400000005</v>
      </c>
      <c r="D18" s="49">
        <f>D17+(D17*$I$3)</f>
        <v>706</v>
      </c>
      <c r="E18" s="49">
        <f>E17+(E17*$I$4)</f>
        <v>727.39250599999991</v>
      </c>
      <c r="F18" s="8"/>
      <c r="L18" s="9" t="str">
        <f t="shared" si="0"/>
        <v>2024-25</v>
      </c>
      <c r="M18" s="49">
        <f>M17+(M17*$S$2)</f>
        <v>480.29800499999999</v>
      </c>
      <c r="N18" s="49">
        <f>N17+(N17*$S$3)</f>
        <v>495</v>
      </c>
      <c r="O18" s="49">
        <f>O17+(O17*$S$4)</f>
        <v>509.99899499999998</v>
      </c>
      <c r="P18" s="8"/>
      <c r="V18" s="9" t="str">
        <f t="shared" si="1"/>
        <v>2024-25</v>
      </c>
      <c r="W18" s="49">
        <f>W17+(W17*$AC$2)</f>
        <v>418.198869</v>
      </c>
      <c r="X18" s="49">
        <f>X17+(X17*$AC$3)</f>
        <v>431</v>
      </c>
      <c r="Y18" s="49">
        <f>Y17+(Y17*$AC$4)</f>
        <v>444.059731</v>
      </c>
      <c r="Z18" s="8"/>
      <c r="AG18" s="9" t="str">
        <f t="shared" si="2"/>
        <v>2024-25</v>
      </c>
      <c r="AH18" s="47">
        <f t="shared" si="3"/>
        <v>1583.5279679999999</v>
      </c>
      <c r="AI18" s="47">
        <f t="shared" si="3"/>
        <v>1632</v>
      </c>
      <c r="AJ18" s="47">
        <f t="shared" si="3"/>
        <v>1681.4512319999999</v>
      </c>
      <c r="AK18" s="8"/>
    </row>
    <row r="19" spans="1:39" x14ac:dyDescent="0.35">
      <c r="A19" s="7"/>
      <c r="L19" s="10"/>
      <c r="M19" s="26"/>
      <c r="N19" s="26"/>
      <c r="O19" s="26"/>
      <c r="P19" s="8"/>
      <c r="V19" s="10"/>
      <c r="W19" s="26"/>
      <c r="X19" s="26"/>
      <c r="Y19" s="26"/>
      <c r="Z19" s="8"/>
      <c r="AG19" s="10"/>
      <c r="AH19" s="26"/>
      <c r="AI19" s="26"/>
      <c r="AJ19" s="26"/>
      <c r="AK19" s="8"/>
    </row>
    <row r="20" spans="1:39" x14ac:dyDescent="0.35">
      <c r="A20" s="7"/>
      <c r="B20" s="10"/>
      <c r="C20" s="26"/>
      <c r="D20" s="26"/>
      <c r="E20" s="26"/>
      <c r="F20" s="8"/>
      <c r="L20" s="10"/>
      <c r="M20" s="26"/>
      <c r="N20" s="26"/>
      <c r="O20" s="26"/>
      <c r="P20" s="8"/>
      <c r="V20" s="10"/>
      <c r="W20" s="26"/>
      <c r="X20" s="26"/>
      <c r="Y20" s="26"/>
      <c r="Z20" s="8"/>
      <c r="AF20" s="10"/>
      <c r="AG20" s="26"/>
      <c r="AH20" s="26"/>
      <c r="AI20" s="26"/>
      <c r="AJ20" s="8"/>
    </row>
    <row r="21" spans="1:39" x14ac:dyDescent="0.35">
      <c r="A21" s="10"/>
      <c r="B21" s="26"/>
      <c r="C21" s="26"/>
      <c r="D21" s="26"/>
      <c r="K21" s="8"/>
      <c r="L21" s="8"/>
      <c r="M21" s="8"/>
      <c r="N21" s="8"/>
      <c r="O21" s="8"/>
      <c r="U21" s="8"/>
      <c r="V21" s="8"/>
      <c r="W21" s="8"/>
      <c r="X21" s="8"/>
      <c r="Y21" s="8"/>
      <c r="AE21" s="8"/>
      <c r="AF21" s="8"/>
      <c r="AG21" s="8"/>
      <c r="AH21" s="8"/>
      <c r="AI21" s="8"/>
    </row>
    <row r="22" spans="1:39" x14ac:dyDescent="0.35">
      <c r="K22" s="8"/>
      <c r="L22" s="8"/>
      <c r="M22" s="8"/>
      <c r="N22" s="8"/>
      <c r="O22" s="8"/>
      <c r="U22" s="8"/>
      <c r="V22" s="8"/>
      <c r="W22" s="8"/>
      <c r="X22" s="8"/>
      <c r="Y22" s="8"/>
      <c r="AE22" s="8"/>
      <c r="AF22" s="8"/>
      <c r="AG22" s="8"/>
      <c r="AH22" s="8"/>
      <c r="AI22" s="8"/>
    </row>
    <row r="23" spans="1:39" x14ac:dyDescent="0.35">
      <c r="K23" s="8"/>
      <c r="L23" s="8"/>
      <c r="M23" s="8"/>
      <c r="N23" s="8"/>
      <c r="O23" s="8"/>
      <c r="U23" s="8"/>
      <c r="V23" s="8"/>
      <c r="W23" s="8"/>
      <c r="X23" s="8"/>
      <c r="Y23" s="8"/>
      <c r="AE23" s="8"/>
      <c r="AF23" s="8"/>
      <c r="AG23" s="8"/>
      <c r="AH23" s="8"/>
      <c r="AI23" s="8"/>
    </row>
    <row r="25" spans="1:39" ht="55.5" customHeight="1" x14ac:dyDescent="0.35">
      <c r="A25" s="82" t="s">
        <v>16</v>
      </c>
      <c r="B25" s="82"/>
      <c r="C25" s="82"/>
      <c r="D25" s="82"/>
      <c r="E25" s="82"/>
      <c r="F25" s="82"/>
      <c r="G25" s="82"/>
      <c r="H25" s="82"/>
      <c r="I25" s="82"/>
      <c r="K25" s="82" t="s">
        <v>16</v>
      </c>
      <c r="L25" s="82"/>
      <c r="M25" s="82"/>
      <c r="N25" s="82"/>
      <c r="O25" s="82"/>
      <c r="P25" s="82"/>
      <c r="Q25" s="82"/>
      <c r="R25" s="82"/>
      <c r="S25" s="82"/>
      <c r="T25" s="13"/>
      <c r="U25" s="82" t="s">
        <v>16</v>
      </c>
      <c r="V25" s="82"/>
      <c r="W25" s="82"/>
      <c r="X25" s="82"/>
      <c r="Y25" s="82"/>
      <c r="Z25" s="82"/>
      <c r="AA25" s="82"/>
      <c r="AB25" s="82"/>
      <c r="AC25" s="82"/>
      <c r="AE25" s="82" t="s">
        <v>16</v>
      </c>
      <c r="AF25" s="82"/>
      <c r="AG25" s="82"/>
      <c r="AH25" s="82"/>
      <c r="AI25" s="82"/>
      <c r="AJ25" s="82"/>
      <c r="AK25" s="82"/>
      <c r="AL25" s="82"/>
      <c r="AM25" s="82"/>
    </row>
    <row r="26" spans="1:39" ht="48.75" customHeight="1" x14ac:dyDescent="0.35">
      <c r="A26" s="75" t="s">
        <v>92</v>
      </c>
      <c r="B26" s="75"/>
      <c r="C26" s="75"/>
      <c r="D26" s="75"/>
      <c r="E26" s="75"/>
      <c r="F26" s="75"/>
      <c r="G26" s="75"/>
      <c r="H26" s="75"/>
      <c r="I26" s="75"/>
      <c r="K26" s="75" t="s">
        <v>92</v>
      </c>
      <c r="L26" s="75"/>
      <c r="M26" s="75"/>
      <c r="N26" s="75"/>
      <c r="O26" s="75"/>
      <c r="P26" s="75"/>
      <c r="Q26" s="75"/>
      <c r="R26" s="75"/>
      <c r="S26" s="75"/>
      <c r="U26" s="75" t="s">
        <v>92</v>
      </c>
      <c r="V26" s="75"/>
      <c r="W26" s="75"/>
      <c r="X26" s="75"/>
      <c r="Y26" s="75"/>
      <c r="Z26" s="75"/>
      <c r="AA26" s="75"/>
      <c r="AB26" s="75"/>
      <c r="AC26" s="75"/>
      <c r="AE26" s="75" t="s">
        <v>93</v>
      </c>
      <c r="AF26" s="75"/>
      <c r="AG26" s="75"/>
      <c r="AH26" s="75"/>
      <c r="AI26" s="75"/>
      <c r="AJ26" s="75"/>
      <c r="AK26" s="75"/>
      <c r="AL26" s="75"/>
      <c r="AM26" s="75"/>
    </row>
  </sheetData>
  <mergeCells count="17">
    <mergeCell ref="M9:O9"/>
    <mergeCell ref="W9:Y9"/>
    <mergeCell ref="U25:AC25"/>
    <mergeCell ref="AG9:AJ9"/>
    <mergeCell ref="C9:E9"/>
    <mergeCell ref="A25:I25"/>
    <mergeCell ref="K25:S25"/>
    <mergeCell ref="A1:I1"/>
    <mergeCell ref="K1:S1"/>
    <mergeCell ref="AE1:AM1"/>
    <mergeCell ref="AL3:AM4"/>
    <mergeCell ref="U1:AC1"/>
    <mergeCell ref="AE25:AM25"/>
    <mergeCell ref="A26:I26"/>
    <mergeCell ref="K26:S26"/>
    <mergeCell ref="U26:AC26"/>
    <mergeCell ref="AE26:AM26"/>
  </mergeCells>
  <pageMargins left="0.7" right="0.7" top="0.75" bottom="0.75" header="0.3" footer="0.3"/>
  <pageSetup orientation="portrait"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2BA1685-62E4-4178-8837-65DD68366C49}">
  <sheetPr>
    <tabColor theme="9" tint="0.59999389629810485"/>
  </sheetPr>
  <dimension ref="A1:K27"/>
  <sheetViews>
    <sheetView zoomScaleNormal="100" workbookViewId="0">
      <selection activeCell="M15" sqref="M15"/>
    </sheetView>
  </sheetViews>
  <sheetFormatPr defaultColWidth="9.1796875" defaultRowHeight="14.5" x14ac:dyDescent="0.35"/>
  <cols>
    <col min="1" max="1" width="13.453125" style="8" customWidth="1"/>
    <col min="2" max="3" width="12" style="8" bestFit="1" customWidth="1"/>
    <col min="4" max="4" width="12.26953125" style="8" customWidth="1"/>
    <col min="5" max="5" width="9.1796875" style="8"/>
    <col min="6" max="16384" width="9.1796875" style="7"/>
  </cols>
  <sheetData>
    <row r="1" spans="1:11" ht="18.5" x14ac:dyDescent="0.35">
      <c r="A1" s="77" t="s">
        <v>79</v>
      </c>
      <c r="B1" s="77"/>
      <c r="C1" s="77"/>
      <c r="D1" s="77"/>
      <c r="E1" s="77"/>
      <c r="F1" s="77"/>
      <c r="G1" s="77"/>
      <c r="H1" s="77"/>
      <c r="I1" s="77"/>
      <c r="J1" s="77"/>
      <c r="K1" s="77"/>
    </row>
    <row r="2" spans="1:11" ht="15.5" x14ac:dyDescent="0.35">
      <c r="A2" s="19"/>
      <c r="B2" s="19"/>
      <c r="C2" s="19"/>
      <c r="D2" s="19"/>
      <c r="I2" s="7" t="s">
        <v>3</v>
      </c>
      <c r="J2" s="40">
        <f>-1%</f>
        <v>-0.01</v>
      </c>
    </row>
    <row r="3" spans="1:11" ht="15.75" customHeight="1" x14ac:dyDescent="0.35">
      <c r="A3" s="57"/>
      <c r="B3" s="57"/>
      <c r="C3" s="57"/>
      <c r="D3" s="57"/>
      <c r="E3" s="57"/>
      <c r="F3" s="57"/>
      <c r="G3" s="57"/>
      <c r="I3" s="7" t="s">
        <v>4</v>
      </c>
      <c r="J3" s="40">
        <v>0</v>
      </c>
    </row>
    <row r="4" spans="1:11" ht="15.75" customHeight="1" x14ac:dyDescent="0.35">
      <c r="A4" s="57"/>
      <c r="B4" s="57"/>
      <c r="C4" s="57"/>
      <c r="D4" s="57"/>
      <c r="E4" s="57"/>
      <c r="F4" s="57"/>
      <c r="G4" s="57"/>
      <c r="I4" s="7" t="s">
        <v>5</v>
      </c>
      <c r="J4" s="40">
        <v>0.01</v>
      </c>
    </row>
    <row r="5" spans="1:11" ht="15.5" x14ac:dyDescent="0.35">
      <c r="A5" s="22"/>
      <c r="B5" s="21"/>
      <c r="C5" s="21"/>
      <c r="D5" s="21"/>
    </row>
    <row r="6" spans="1:11" ht="15.5" x14ac:dyDescent="0.35">
      <c r="A6" s="22"/>
      <c r="B6" s="21"/>
      <c r="C6" s="21"/>
      <c r="D6" s="21"/>
    </row>
    <row r="7" spans="1:11" ht="15.5" x14ac:dyDescent="0.35">
      <c r="A7" s="22"/>
      <c r="B7" s="21"/>
      <c r="C7" s="21"/>
      <c r="D7" s="21"/>
    </row>
    <row r="8" spans="1:11" ht="15.5" x14ac:dyDescent="0.35">
      <c r="A8" s="20"/>
      <c r="B8" s="19"/>
      <c r="C8" s="19"/>
      <c r="D8" s="19"/>
    </row>
    <row r="9" spans="1:11" ht="15.5" x14ac:dyDescent="0.35">
      <c r="A9" s="18"/>
      <c r="B9" s="17"/>
      <c r="C9" s="17"/>
      <c r="D9" s="17"/>
    </row>
    <row r="10" spans="1:11" ht="15.5" x14ac:dyDescent="0.35">
      <c r="A10" s="18"/>
      <c r="B10" s="17"/>
      <c r="C10" s="17"/>
      <c r="D10" s="17"/>
    </row>
    <row r="11" spans="1:11" ht="15.5" x14ac:dyDescent="0.35">
      <c r="B11" s="12"/>
      <c r="C11" s="81" t="s">
        <v>94</v>
      </c>
      <c r="D11" s="81"/>
      <c r="E11" s="81"/>
    </row>
    <row r="12" spans="1:11" s="15" customFormat="1" ht="31" x14ac:dyDescent="0.35">
      <c r="B12" s="11" t="s">
        <v>0</v>
      </c>
      <c r="C12" s="11" t="str">
        <f>"Change by "&amp;TEXT($J$2,"0.0%")</f>
        <v>Change by -1.0%</v>
      </c>
      <c r="D12" s="11" t="str">
        <f>"Change by "&amp;TEXT($J$3,"0.0%")</f>
        <v>Change by 0.0%</v>
      </c>
      <c r="E12" s="11" t="str">
        <f>"Change by  "&amp;TEXT($J$4,"0.0%")</f>
        <v>Change by  1.0%</v>
      </c>
    </row>
    <row r="13" spans="1:11" ht="15.5" x14ac:dyDescent="0.35">
      <c r="B13" t="s">
        <v>48</v>
      </c>
      <c r="C13">
        <v>470</v>
      </c>
      <c r="D13" s="42">
        <f>C13</f>
        <v>470</v>
      </c>
      <c r="E13" s="42">
        <f>C13</f>
        <v>470</v>
      </c>
    </row>
    <row r="14" spans="1:11" ht="15.5" x14ac:dyDescent="0.35">
      <c r="B14" t="s">
        <v>6</v>
      </c>
      <c r="C14">
        <v>572</v>
      </c>
      <c r="D14" s="42">
        <f>C14</f>
        <v>572</v>
      </c>
      <c r="E14" s="42">
        <f>C14</f>
        <v>572</v>
      </c>
    </row>
    <row r="15" spans="1:11" ht="15.5" x14ac:dyDescent="0.35">
      <c r="B15" t="s">
        <v>7</v>
      </c>
      <c r="C15">
        <v>607</v>
      </c>
      <c r="D15" s="42">
        <f>C15</f>
        <v>607</v>
      </c>
      <c r="E15" s="42">
        <f>C15</f>
        <v>607</v>
      </c>
    </row>
    <row r="16" spans="1:11" ht="15.5" x14ac:dyDescent="0.35">
      <c r="B16" t="s">
        <v>9</v>
      </c>
      <c r="C16">
        <v>526</v>
      </c>
      <c r="D16" s="42">
        <f>C16</f>
        <v>526</v>
      </c>
      <c r="E16" s="42">
        <f>C16</f>
        <v>526</v>
      </c>
    </row>
    <row r="17" spans="1:10" ht="15.5" x14ac:dyDescent="0.35">
      <c r="B17" t="s">
        <v>10</v>
      </c>
      <c r="C17">
        <v>516</v>
      </c>
      <c r="D17" s="42">
        <f>C17</f>
        <v>516</v>
      </c>
      <c r="E17" s="42">
        <f>C17</f>
        <v>516</v>
      </c>
    </row>
    <row r="18" spans="1:10" x14ac:dyDescent="0.35">
      <c r="B18" s="9" t="s">
        <v>11</v>
      </c>
      <c r="C18" s="44">
        <f>C17+(C17*$J$2)</f>
        <v>510.84</v>
      </c>
      <c r="D18" s="44">
        <f>D17+(D17*$J$3)</f>
        <v>516</v>
      </c>
      <c r="E18" s="44">
        <f>E17+(E17*$J$4)</f>
        <v>521.16</v>
      </c>
    </row>
    <row r="19" spans="1:10" x14ac:dyDescent="0.35">
      <c r="B19" s="9" t="s">
        <v>13</v>
      </c>
      <c r="C19" s="44">
        <f>C18+(C18*$J$2)</f>
        <v>505.73159999999996</v>
      </c>
      <c r="D19" s="44">
        <f>D18+(D18*$J$3)</f>
        <v>516</v>
      </c>
      <c r="E19" s="44">
        <f>E18+(E18*$J$4)</f>
        <v>526.37159999999994</v>
      </c>
    </row>
    <row r="20" spans="1:10" x14ac:dyDescent="0.35">
      <c r="B20" s="9" t="s">
        <v>14</v>
      </c>
      <c r="C20" s="44">
        <f>C19+(C19*$J$2)</f>
        <v>500.67428399999994</v>
      </c>
      <c r="D20" s="44">
        <f>D19+(D19*$J$3)</f>
        <v>516</v>
      </c>
      <c r="E20" s="44">
        <f>E19+(E19*$J$4)</f>
        <v>531.63531599999999</v>
      </c>
    </row>
    <row r="22" spans="1:10" ht="15.75" customHeight="1" x14ac:dyDescent="0.35">
      <c r="A22" s="14"/>
      <c r="B22" s="14"/>
      <c r="C22" s="14"/>
      <c r="D22" s="14"/>
    </row>
    <row r="23" spans="1:10" ht="15" customHeight="1" x14ac:dyDescent="0.35">
      <c r="A23" s="14"/>
      <c r="B23" s="14"/>
      <c r="C23" s="14"/>
      <c r="D23" s="14"/>
    </row>
    <row r="25" spans="1:10" ht="6" customHeight="1" x14ac:dyDescent="0.35"/>
    <row r="26" spans="1:10" ht="63" customHeight="1" x14ac:dyDescent="0.35">
      <c r="A26" s="82" t="s">
        <v>16</v>
      </c>
      <c r="B26" s="82"/>
      <c r="C26" s="82"/>
      <c r="D26" s="82"/>
      <c r="E26" s="82"/>
      <c r="F26" s="82"/>
      <c r="G26" s="82"/>
      <c r="H26" s="82"/>
      <c r="I26" s="82"/>
      <c r="J26" s="82"/>
    </row>
    <row r="27" spans="1:10" ht="36" customHeight="1" x14ac:dyDescent="0.35">
      <c r="A27" s="75" t="s">
        <v>92</v>
      </c>
      <c r="B27" s="75"/>
      <c r="C27" s="75"/>
      <c r="D27" s="75"/>
      <c r="E27" s="75"/>
      <c r="F27" s="75"/>
      <c r="G27" s="75"/>
      <c r="H27" s="75"/>
      <c r="I27" s="75"/>
      <c r="J27" s="75"/>
    </row>
  </sheetData>
  <mergeCells count="4">
    <mergeCell ref="A1:K1"/>
    <mergeCell ref="C11:E11"/>
    <mergeCell ref="A26:J26"/>
    <mergeCell ref="A27:J27"/>
  </mergeCells>
  <pageMargins left="0.7" right="0.7" top="0.75" bottom="0.75" header="0.3" footer="0.3"/>
  <pageSetup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16</vt:i4>
      </vt:variant>
      <vt:variant>
        <vt:lpstr>Named Ranges</vt:lpstr>
      </vt:variant>
      <vt:variant>
        <vt:i4>8</vt:i4>
      </vt:variant>
    </vt:vector>
  </HeadingPairs>
  <TitlesOfParts>
    <vt:vector size="24" baseType="lpstr">
      <vt:lpstr>Applicant Graphs with Scenarios</vt:lpstr>
      <vt:lpstr>Total Hours with Scenarios</vt:lpstr>
      <vt:lpstr>Hours Scenarios by HS stat</vt:lpstr>
      <vt:lpstr>Hrs Scenarios by Minoritised</vt:lpstr>
      <vt:lpstr>Total Fall Hours with Scenarios</vt:lpstr>
      <vt:lpstr>Fall Hours Scenarios by HS stat</vt:lpstr>
      <vt:lpstr>FA Hrs Scenarios by Minoritised</vt:lpstr>
      <vt:lpstr>Compl Hrs Rates with Scenanario</vt:lpstr>
      <vt:lpstr>ComplHours Scenarios by HS stat</vt:lpstr>
      <vt:lpstr>ComplHours Scen-Minoritised</vt:lpstr>
      <vt:lpstr>SP Retn All Stu with Scenarios</vt:lpstr>
      <vt:lpstr>FA Retn All Stu with Scenarios</vt:lpstr>
      <vt:lpstr>SP Retn NEW stu w Scenarios</vt:lpstr>
      <vt:lpstr>FA Retn NEW stu w Scenarios</vt:lpstr>
      <vt:lpstr>Hours Success Points Scenarios</vt:lpstr>
      <vt:lpstr>Transfers (SSI based) w scenari</vt:lpstr>
      <vt:lpstr>'Total Fall Hours with Scenarios'!Print_Area</vt:lpstr>
      <vt:lpstr>'Total Hours with Scenarios'!Print_Area</vt:lpstr>
      <vt:lpstr>'Applicant Graphs with Scenarios'!Print_Titles</vt:lpstr>
      <vt:lpstr>'Compl Hrs Rates with Scenanario'!Print_Titles</vt:lpstr>
      <vt:lpstr>'FA Retn All Stu with Scenarios'!Print_Titles</vt:lpstr>
      <vt:lpstr>'FA Retn NEW stu w Scenarios'!Print_Titles</vt:lpstr>
      <vt:lpstr>'SP Retn All Stu with Scenarios'!Print_Titles</vt:lpstr>
      <vt:lpstr>'SP Retn NEW stu w Scenarios'!Print_Titles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Penelope Parmer</dc:creator>
  <cp:lastModifiedBy>Gina Kamwithi</cp:lastModifiedBy>
  <cp:lastPrinted>2023-08-03T21:25:51Z</cp:lastPrinted>
  <dcterms:created xsi:type="dcterms:W3CDTF">2023-05-03T14:12:40Z</dcterms:created>
  <dcterms:modified xsi:type="dcterms:W3CDTF">2023-08-03T21:27:43Z</dcterms:modified>
</cp:coreProperties>
</file>